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Y:\Quality Documents\PT Templates\"/>
    </mc:Choice>
  </mc:AlternateContent>
  <xr:revisionPtr revIDLastSave="0" documentId="10_ncr:100000_{E5753625-21B8-413B-B273-A3903D9320C1}" xr6:coauthVersionLast="31" xr6:coauthVersionMax="31" xr10:uidLastSave="{00000000-0000-0000-0000-000000000000}"/>
  <bookViews>
    <workbookView xWindow="0" yWindow="0" windowWidth="28800" windowHeight="11610" tabRatio="854" xr2:uid="{00000000-000D-0000-FFFF-FFFF00000000}"/>
  </bookViews>
  <sheets>
    <sheet name="OWM Disclaimer" sheetId="28" r:id="rId1"/>
    <sheet name="Revisions" sheetId="27" r:id="rId2"/>
    <sheet name="Instructions" sheetId="15" r:id="rId3"/>
    <sheet name="SOP PT" sheetId="18" r:id="rId4"/>
    <sheet name="PT Outline" sheetId="17" r:id="rId5"/>
    <sheet name="P1; Organize the PT" sheetId="1" r:id="rId6"/>
    <sheet name="P2; Objectives &amp; Details" sheetId="19" r:id="rId7"/>
    <sheet name="P3; Artifact &amp; Shipping" sheetId="3" r:id="rId8"/>
    <sheet name="P4; Addresses &amp; Contacts" sheetId="11" r:id="rId9"/>
    <sheet name="O1; Coordinator Tracking" sheetId="2" r:id="rId10"/>
    <sheet name="O2; Coordinator Feedback" sheetId="26" r:id="rId11"/>
  </sheets>
  <definedNames>
    <definedName name="_xlnm.Print_Area" localSheetId="9">'O1; Coordinator Tracking'!$A$1:$L$76</definedName>
    <definedName name="_xlnm.Print_Area" localSheetId="10">'O2; Coordinator Feedback'!$A$1:$L$37</definedName>
    <definedName name="_xlnm.Print_Area" localSheetId="5">'P1; Organize the PT'!$A$1:$E$80</definedName>
    <definedName name="_xlnm.Print_Area" localSheetId="6">'P2; Objectives &amp; Details'!$A$1:$J$95</definedName>
    <definedName name="_xlnm.Print_Area" localSheetId="7">'P3; Artifact &amp; Shipping'!$A$1:$E$49</definedName>
    <definedName name="_xlnm.Print_Area" localSheetId="8">'P4; Addresses &amp; Contacts'!$A$1:$E$37</definedName>
    <definedName name="_xlnm.Print_Titles" localSheetId="9">'O1; Coordinator Tracking'!$1:$7</definedName>
    <definedName name="_xlnm.Print_Titles" localSheetId="10">'O2; Coordinator Feedback'!$1:$7</definedName>
    <definedName name="_xlnm.Print_Titles" localSheetId="5">'P1; Organize the PT'!$1:$5</definedName>
    <definedName name="_xlnm.Print_Titles" localSheetId="6">'P2; Objectives &amp; Details'!$1:$7</definedName>
    <definedName name="_xlnm.Print_Titles" localSheetId="7">'P3; Artifact &amp; Shipping'!$1:$7</definedName>
    <definedName name="_xlnm.Print_Titles" localSheetId="8">'P4; Addresses &amp; Contacts'!$1:$7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2" l="1"/>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A17" i="2"/>
  <c r="B17" i="2"/>
  <c r="C17" i="2"/>
  <c r="D17" i="2"/>
  <c r="A18" i="2"/>
  <c r="B18" i="2"/>
  <c r="C18" i="2"/>
  <c r="D18" i="2"/>
  <c r="A19" i="2"/>
  <c r="B19" i="2"/>
  <c r="C19" i="2"/>
  <c r="D19" i="2"/>
  <c r="A20" i="2"/>
  <c r="B20" i="2"/>
  <c r="C20" i="2"/>
  <c r="D20" i="2"/>
  <c r="A21" i="2"/>
  <c r="B21" i="2"/>
  <c r="C21" i="2"/>
  <c r="D21" i="2"/>
  <c r="A22" i="2"/>
  <c r="B22" i="2"/>
  <c r="C22" i="2"/>
  <c r="D22" i="2"/>
  <c r="A23" i="2"/>
  <c r="B23" i="2"/>
  <c r="C23" i="2"/>
  <c r="D23" i="2"/>
  <c r="A24" i="2"/>
  <c r="B24" i="2"/>
  <c r="C24" i="2"/>
  <c r="D24" i="2"/>
  <c r="A25" i="2"/>
  <c r="B25" i="2"/>
  <c r="C25" i="2"/>
  <c r="D25" i="2"/>
  <c r="A26" i="2"/>
  <c r="B26" i="2"/>
  <c r="C26" i="2"/>
  <c r="D26" i="2"/>
  <c r="A27" i="2"/>
  <c r="B27" i="2"/>
  <c r="C27" i="2"/>
  <c r="D27" i="2"/>
  <c r="A28" i="2"/>
  <c r="B28" i="2"/>
  <c r="C28" i="2"/>
  <c r="D28" i="2"/>
  <c r="A29" i="2"/>
  <c r="B29" i="2"/>
  <c r="C29" i="2"/>
  <c r="D29" i="2"/>
  <c r="A30" i="2"/>
  <c r="B30" i="2"/>
  <c r="C30" i="2"/>
  <c r="D30" i="2"/>
  <c r="A31" i="2"/>
  <c r="B31" i="2"/>
  <c r="C31" i="2"/>
  <c r="D31" i="2"/>
  <c r="A32" i="2"/>
  <c r="B32" i="2"/>
  <c r="C32" i="2"/>
  <c r="D32" i="2"/>
  <c r="A33" i="2"/>
  <c r="B33" i="2"/>
  <c r="C33" i="2"/>
  <c r="D33" i="2"/>
  <c r="A34" i="2"/>
  <c r="B34" i="2"/>
  <c r="C34" i="2"/>
  <c r="D34" i="2"/>
  <c r="A35" i="2"/>
  <c r="B35" i="2"/>
  <c r="C35" i="2"/>
  <c r="D35" i="2"/>
  <c r="A36" i="2"/>
  <c r="B36" i="2"/>
  <c r="C36" i="2"/>
  <c r="D36" i="2"/>
  <c r="A37" i="2"/>
  <c r="B37" i="2"/>
  <c r="C37" i="2"/>
  <c r="D37" i="2"/>
  <c r="A38" i="2"/>
  <c r="B38" i="2"/>
  <c r="C38" i="2"/>
  <c r="D38" i="2"/>
  <c r="A39" i="2"/>
  <c r="B39" i="2"/>
  <c r="C39" i="2"/>
  <c r="D39" i="2"/>
  <c r="A40" i="2"/>
  <c r="B40" i="2"/>
  <c r="C40" i="2"/>
  <c r="D40" i="2"/>
  <c r="A41" i="2"/>
  <c r="B41" i="2"/>
  <c r="C41" i="2"/>
  <c r="D41" i="2"/>
  <c r="A42" i="2"/>
  <c r="B42" i="2"/>
  <c r="C42" i="2"/>
  <c r="D42" i="2"/>
  <c r="A43" i="2"/>
  <c r="B43" i="2"/>
  <c r="C43" i="2"/>
  <c r="D43" i="2"/>
  <c r="A44" i="2"/>
  <c r="B44" i="2"/>
  <c r="C44" i="2"/>
  <c r="D44" i="2"/>
  <c r="A45" i="2"/>
  <c r="B45" i="2"/>
  <c r="C45" i="2"/>
  <c r="D45" i="2"/>
  <c r="A46" i="2"/>
  <c r="B46" i="2"/>
  <c r="C46" i="2"/>
  <c r="D46" i="2"/>
  <c r="A47" i="2"/>
  <c r="B47" i="2"/>
  <c r="C47" i="2"/>
  <c r="D47" i="2"/>
  <c r="A48" i="2"/>
  <c r="B48" i="2"/>
  <c r="C48" i="2"/>
  <c r="D48" i="2"/>
  <c r="A49" i="2"/>
  <c r="B49" i="2"/>
  <c r="C49" i="2"/>
  <c r="D49" i="2"/>
  <c r="A50" i="2"/>
  <c r="B50" i="2"/>
  <c r="C50" i="2"/>
  <c r="D50" i="2"/>
  <c r="A51" i="2"/>
  <c r="B51" i="2"/>
  <c r="C51" i="2"/>
  <c r="D51" i="2"/>
  <c r="A52" i="2"/>
  <c r="B52" i="2"/>
  <c r="C52" i="2"/>
  <c r="D52" i="2"/>
  <c r="A53" i="2"/>
  <c r="B53" i="2"/>
  <c r="C53" i="2"/>
  <c r="D53" i="2"/>
  <c r="A54" i="2"/>
  <c r="B54" i="2"/>
  <c r="C54" i="2"/>
  <c r="D54" i="2"/>
  <c r="A55" i="2"/>
  <c r="B55" i="2"/>
  <c r="C55" i="2"/>
  <c r="D55" i="2"/>
  <c r="A56" i="2"/>
  <c r="B56" i="2"/>
  <c r="C56" i="2"/>
  <c r="D56" i="2"/>
  <c r="A57" i="2"/>
  <c r="B57" i="2"/>
  <c r="C57" i="2"/>
  <c r="D57" i="2"/>
  <c r="A58" i="2"/>
  <c r="B58" i="2"/>
  <c r="C58" i="2"/>
  <c r="D58" i="2"/>
  <c r="A59" i="2"/>
  <c r="B59" i="2"/>
  <c r="C59" i="2"/>
  <c r="D59" i="2"/>
  <c r="A60" i="2"/>
  <c r="B60" i="2"/>
  <c r="C60" i="2"/>
  <c r="D60" i="2"/>
  <c r="A61" i="2"/>
  <c r="B61" i="2"/>
  <c r="C61" i="2"/>
  <c r="D61" i="2"/>
  <c r="A62" i="2"/>
  <c r="B62" i="2"/>
  <c r="C62" i="2"/>
  <c r="D62" i="2"/>
  <c r="A63" i="2"/>
  <c r="B63" i="2"/>
  <c r="C63" i="2"/>
  <c r="D63" i="2"/>
  <c r="A64" i="2"/>
  <c r="B64" i="2"/>
  <c r="C64" i="2"/>
  <c r="D64" i="2"/>
  <c r="A65" i="2"/>
  <c r="B65" i="2"/>
  <c r="C65" i="2"/>
  <c r="D65" i="2"/>
  <c r="B4" i="1" l="1"/>
  <c r="B6" i="26" l="1"/>
  <c r="B5" i="26"/>
  <c r="B4" i="26"/>
  <c r="B6" i="2" l="1"/>
  <c r="B5" i="2"/>
  <c r="B4" i="2"/>
  <c r="B6" i="3"/>
  <c r="B5" i="3"/>
  <c r="B4" i="3"/>
  <c r="B12" i="11"/>
  <c r="B6" i="11"/>
  <c r="B5" i="11"/>
  <c r="B4" i="11"/>
  <c r="D12" i="2" l="1"/>
  <c r="D11" i="2"/>
  <c r="D10" i="2"/>
  <c r="D9" i="2"/>
  <c r="E19" i="1"/>
  <c r="D12" i="11" s="1"/>
  <c r="D19" i="1"/>
  <c r="C12" i="11" s="1"/>
  <c r="C19" i="1"/>
  <c r="A12" i="11" s="1"/>
  <c r="E12" i="11" s="1"/>
  <c r="E18" i="1"/>
  <c r="D18" i="1"/>
  <c r="C18" i="1"/>
  <c r="D81" i="19"/>
  <c r="B6" i="19"/>
  <c r="B4" i="19"/>
  <c r="B5" i="19"/>
  <c r="C10" i="2" l="1"/>
  <c r="C11" i="2"/>
  <c r="C12" i="2"/>
  <c r="C9" i="2"/>
  <c r="D16" i="2" l="1"/>
  <c r="A16" i="2"/>
  <c r="B16" i="2"/>
  <c r="C16" i="2"/>
  <c r="D8" i="2"/>
  <c r="K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C3" authorId="0" shapeId="0" xr:uid="{00000000-0006-0000-0400-000001000000}">
      <text>
        <r>
          <rPr>
            <b/>
            <sz val="9"/>
            <color indexed="81"/>
            <rFont val="Tahoma"/>
            <family val="2"/>
          </rPr>
          <t>Osmer, Tim (Fed):</t>
        </r>
        <r>
          <rPr>
            <sz val="9"/>
            <color indexed="81"/>
            <rFont val="Tahoma"/>
            <family val="2"/>
          </rPr>
          <t xml:space="preserve">
NCSLI Recommended Practice for Interlaboratory Comparisons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B11" authorId="0" shapeId="0" xr:uid="{00000000-0006-0000-0500-000001000000}">
      <text>
        <r>
          <rPr>
            <b/>
            <sz val="9"/>
            <color indexed="81"/>
            <rFont val="Tahoma"/>
            <family val="2"/>
          </rPr>
          <t>Osmer, Tim (Fed):</t>
        </r>
        <r>
          <rPr>
            <sz val="9"/>
            <color indexed="81"/>
            <rFont val="Tahoma"/>
            <family val="2"/>
          </rPr>
          <t xml:space="preserve">
Start with the largest nominal to the smallest nominal.
(e.g. 1 kg to 1 mg)</t>
        </r>
      </text>
    </comment>
    <comment ref="C24" authorId="0" shapeId="0" xr:uid="{00000000-0006-0000-0500-000002000000}">
      <text>
        <r>
          <rPr>
            <b/>
            <sz val="9"/>
            <color indexed="81"/>
            <rFont val="Tahoma"/>
            <family val="2"/>
          </rPr>
          <t>Osmer, Tim (Fed):</t>
        </r>
        <r>
          <rPr>
            <sz val="9"/>
            <color indexed="81"/>
            <rFont val="Tahoma"/>
            <family val="2"/>
          </rPr>
          <t xml:space="preserve">
Typically the next RMAP, but sometimes it is needed earlier for another PT.</t>
        </r>
      </text>
    </comment>
    <comment ref="C25" authorId="0" shapeId="0" xr:uid="{00000000-0006-0000-0500-000003000000}">
      <text>
        <r>
          <rPr>
            <b/>
            <sz val="9"/>
            <color indexed="81"/>
            <rFont val="Tahoma"/>
            <family val="2"/>
          </rPr>
          <t>Osmer, Tim (Fed):</t>
        </r>
        <r>
          <rPr>
            <sz val="9"/>
            <color indexed="81"/>
            <rFont val="Tahoma"/>
            <family val="2"/>
          </rPr>
          <t xml:space="preserve">
At least 2 months prior to your RMAP.</t>
        </r>
      </text>
    </comment>
    <comment ref="C26" authorId="0" shapeId="0" xr:uid="{00000000-0006-0000-0500-000004000000}">
      <text>
        <r>
          <rPr>
            <b/>
            <sz val="9"/>
            <color indexed="81"/>
            <rFont val="Tahoma"/>
            <family val="2"/>
          </rPr>
          <t>Osmer, Tim (Fed):</t>
        </r>
        <r>
          <rPr>
            <sz val="9"/>
            <color indexed="81"/>
            <rFont val="Tahoma"/>
            <family val="2"/>
          </rPr>
          <t xml:space="preserve">
At the RMAP, or earlier if things are completed.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B71" authorId="0" shapeId="0" xr:uid="{00000000-0006-0000-0600-000001000000}">
      <text>
        <r>
          <rPr>
            <b/>
            <sz val="9"/>
            <color indexed="81"/>
            <rFont val="Tahoma"/>
            <family val="2"/>
          </rPr>
          <t>Osmer, Tim (Fed):</t>
        </r>
        <r>
          <rPr>
            <sz val="9"/>
            <color indexed="81"/>
            <rFont val="Tahoma"/>
            <family val="2"/>
          </rPr>
          <t xml:space="preserve">
Be Specific:
SOP 19 
vs. 
NISTIR 7383 (2017 Ed), NIST SOP 19 (March 2017) Calibration of Graduated Neck-Type Metal Provers</t>
        </r>
      </text>
    </comment>
    <comment ref="B87" authorId="0" shapeId="0" xr:uid="{00000000-0006-0000-0600-000002000000}">
      <text>
        <r>
          <rPr>
            <b/>
            <sz val="9"/>
            <color indexed="81"/>
            <rFont val="Tahoma"/>
            <family val="2"/>
          </rPr>
          <t>Osmer, Tim (Fed):</t>
        </r>
        <r>
          <rPr>
            <sz val="9"/>
            <color indexed="81"/>
            <rFont val="Tahoma"/>
            <family val="2"/>
          </rPr>
          <t xml:space="preserve">
This is the tolerance used to evaluate participants' data, and may differ from the classification for the artifact.
Be Specific:
F2
vs.
OIML R 111 (1994), Class F2</t>
        </r>
      </text>
    </comment>
    <comment ref="B89" authorId="0" shapeId="0" xr:uid="{00000000-0006-0000-0600-000003000000}">
      <text>
        <r>
          <rPr>
            <b/>
            <sz val="9"/>
            <color indexed="81"/>
            <rFont val="Tahoma"/>
            <family val="2"/>
          </rPr>
          <t>Osmer, Tim (Fed):</t>
        </r>
        <r>
          <rPr>
            <sz val="9"/>
            <color indexed="81"/>
            <rFont val="Tahoma"/>
            <family val="2"/>
          </rPr>
          <t xml:space="preserve">
Typically:
1/3 for Mass and Length
100 % for Volume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B19" authorId="0" shapeId="0" xr:uid="{00000000-0006-0000-0700-000001000000}">
      <text>
        <r>
          <rPr>
            <b/>
            <sz val="9"/>
            <color indexed="81"/>
            <rFont val="Tahoma"/>
            <family val="2"/>
          </rPr>
          <t>Osmer, Tim (Fed):</t>
        </r>
        <r>
          <rPr>
            <sz val="9"/>
            <color indexed="81"/>
            <rFont val="Tahoma"/>
            <family val="2"/>
          </rPr>
          <t xml:space="preserve">
Start with the largest nominal to the smallest nominal.
(e.g. 1 kg to 1 mg)</t>
        </r>
      </text>
    </comment>
    <comment ref="B22" authorId="0" shapeId="0" xr:uid="{00000000-0006-0000-0700-000002000000}">
      <text>
        <r>
          <rPr>
            <b/>
            <sz val="9"/>
            <color indexed="81"/>
            <rFont val="Tahoma"/>
            <family val="2"/>
          </rPr>
          <t>Osmer, Tim (Fed):</t>
        </r>
        <r>
          <rPr>
            <sz val="9"/>
            <color indexed="81"/>
            <rFont val="Tahoma"/>
            <family val="2"/>
          </rPr>
          <t xml:space="preserve">
This is for the artifact, and may differ from the tolerance used to evaluate participants' data.</t>
        </r>
      </text>
    </comment>
    <comment ref="B36" authorId="0" shapeId="0" xr:uid="{00000000-0006-0000-0700-000003000000}">
      <text>
        <r>
          <rPr>
            <b/>
            <sz val="9"/>
            <color indexed="81"/>
            <rFont val="Tahoma"/>
            <family val="2"/>
          </rPr>
          <t>Osmer, Tim (Fed):</t>
        </r>
        <r>
          <rPr>
            <sz val="9"/>
            <color indexed="81"/>
            <rFont val="Tahoma"/>
            <family val="2"/>
          </rPr>
          <t xml:space="preserve">
Details and/or pictures specific to this ILC.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E11" authorId="0" shapeId="0" xr:uid="{00000000-0006-0000-0800-000001000000}">
      <text>
        <r>
          <rPr>
            <b/>
            <sz val="9"/>
            <color indexed="81"/>
            <rFont val="Tahoma"/>
            <family val="2"/>
          </rPr>
          <t>Osmer, Tim (Fed):</t>
        </r>
        <r>
          <rPr>
            <sz val="9"/>
            <color indexed="81"/>
            <rFont val="Tahoma"/>
            <family val="2"/>
          </rPr>
          <t xml:space="preserve">
Keep mailing address up to date!!!
Coordinator can verify during RMAP.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Osmer, Tim (Fed)</author>
  </authors>
  <commentList>
    <comment ref="D10" authorId="0" shapeId="0" xr:uid="{00000000-0006-0000-0900-000001000000}">
      <text>
        <r>
          <rPr>
            <b/>
            <sz val="9"/>
            <color indexed="81"/>
            <rFont val="Tahoma"/>
            <family val="2"/>
          </rPr>
          <t>Osmer, Tim (Fed):</t>
        </r>
        <r>
          <rPr>
            <sz val="9"/>
            <color indexed="81"/>
            <rFont val="Tahoma"/>
            <family val="2"/>
          </rPr>
          <t xml:space="preserve">
At least 2 months prior to your RMAP.</t>
        </r>
      </text>
    </comment>
    <comment ref="D11" authorId="0" shapeId="0" xr:uid="{00000000-0006-0000-0900-000002000000}">
      <text>
        <r>
          <rPr>
            <b/>
            <sz val="9"/>
            <color indexed="81"/>
            <rFont val="Tahoma"/>
            <family val="2"/>
          </rPr>
          <t>Osmer, Tim (Fed):</t>
        </r>
        <r>
          <rPr>
            <sz val="9"/>
            <color indexed="81"/>
            <rFont val="Tahoma"/>
            <family val="2"/>
          </rPr>
          <t xml:space="preserve">
At the RMAP, or earlier if things are completed.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Harris, Georgia L. (Fed)</author>
  </authors>
  <commentList>
    <comment ref="E10" authorId="0" shapeId="0" xr:uid="{00000000-0006-0000-0A00-000001000000}">
      <text>
        <r>
          <rPr>
            <sz val="9"/>
            <color indexed="81"/>
            <rFont val="Tahoma"/>
            <family val="2"/>
          </rPr>
          <t>Format:
123-456-7890</t>
        </r>
      </text>
    </comment>
    <comment ref="J10" authorId="0" shapeId="0" xr:uid="{00000000-0006-0000-0A00-000002000000}">
      <text>
        <r>
          <rPr>
            <sz val="9"/>
            <color indexed="81"/>
            <rFont val="Tahoma"/>
            <family val="2"/>
          </rPr>
          <t>Enter format:
20XX-MM-DD</t>
        </r>
      </text>
    </comment>
  </commentList>
</comments>
</file>

<file path=xl/sharedStrings.xml><?xml version="1.0" encoding="utf-8"?>
<sst xmlns="http://schemas.openxmlformats.org/spreadsheetml/2006/main" count="493" uniqueCount="442">
  <si>
    <t>ILC Title:</t>
  </si>
  <si>
    <t>Reporting Year:</t>
  </si>
  <si>
    <t>Parameter:</t>
  </si>
  <si>
    <t>Range or Nominal:</t>
  </si>
  <si>
    <t>Region:</t>
  </si>
  <si>
    <t>Coordinator:</t>
  </si>
  <si>
    <t>Pivot Lab:</t>
  </si>
  <si>
    <t>Email</t>
  </si>
  <si>
    <t>OWM</t>
  </si>
  <si>
    <t>Phone</t>
  </si>
  <si>
    <t>Name</t>
  </si>
  <si>
    <t>Regional Coordinator:</t>
  </si>
  <si>
    <t>Tim Osmer</t>
  </si>
  <si>
    <t>301-975-4615</t>
  </si>
  <si>
    <t>Laboratory</t>
  </si>
  <si>
    <t>Participant Name</t>
  </si>
  <si>
    <t>Contact</t>
  </si>
  <si>
    <t>NIST OWM
100 Bureau Drive, Stop 2600
Gaithersburg, MD 20899</t>
  </si>
  <si>
    <t>Serial Number:</t>
  </si>
  <si>
    <t>Identification:</t>
  </si>
  <si>
    <t>Manufacturer:</t>
  </si>
  <si>
    <t>Number of Pieces:</t>
  </si>
  <si>
    <t>Tolerance Classification:</t>
  </si>
  <si>
    <t>Density:</t>
  </si>
  <si>
    <t>Material:</t>
  </si>
  <si>
    <t>ARTIFACT</t>
  </si>
  <si>
    <t>HANDLING</t>
  </si>
  <si>
    <t>Carrier:</t>
  </si>
  <si>
    <t>Method:</t>
  </si>
  <si>
    <t>3rd Party</t>
  </si>
  <si>
    <t>Account Number:</t>
  </si>
  <si>
    <t>Internal Billing Reference:</t>
  </si>
  <si>
    <t>PACKAGING</t>
  </si>
  <si>
    <t>Comments:</t>
  </si>
  <si>
    <t>Official
Lab
Values</t>
  </si>
  <si>
    <t>Measurements
Completed</t>
  </si>
  <si>
    <t xml:space="preserve"> Shipping Address</t>
  </si>
  <si>
    <t>Number of Days at lab</t>
  </si>
  <si>
    <t>Insurance:</t>
  </si>
  <si>
    <t>242 949 366</t>
  </si>
  <si>
    <t>x</t>
  </si>
  <si>
    <t>Other:</t>
  </si>
  <si>
    <t>Today's Date:</t>
  </si>
  <si>
    <t>Execute</t>
  </si>
  <si>
    <t>Analyze and Report</t>
  </si>
  <si>
    <t>Need</t>
  </si>
  <si>
    <t>Organize</t>
  </si>
  <si>
    <t>Plan</t>
  </si>
  <si>
    <t>Action</t>
  </si>
  <si>
    <t>Do</t>
  </si>
  <si>
    <t>Check</t>
  </si>
  <si>
    <t>Act</t>
  </si>
  <si>
    <t>PDCA</t>
  </si>
  <si>
    <t>NIST Coord./Analyst:</t>
  </si>
  <si>
    <t>(Mentor:)</t>
  </si>
  <si>
    <t>What (do we do)</t>
  </si>
  <si>
    <t>Where (do we do it)</t>
  </si>
  <si>
    <t>When (do we do it)</t>
  </si>
  <si>
    <t>Who (does it)</t>
  </si>
  <si>
    <t>Plan: Coordinator
Approvals: NIST OWM</t>
  </si>
  <si>
    <t>Follow the Instructions
KEEP IT MOVING</t>
  </si>
  <si>
    <t>How (do we do it)</t>
  </si>
  <si>
    <t>After coordinator feedback.
After receiving final report.</t>
  </si>
  <si>
    <t>Date
Received</t>
  </si>
  <si>
    <t>Date
Shipped</t>
  </si>
  <si>
    <t>Artifact</t>
  </si>
  <si>
    <t>During the RMAP (PT day)</t>
  </si>
  <si>
    <t>Regional Coordinator
RMAP Participants
PT Coordinator
NIST OWM</t>
  </si>
  <si>
    <t>5 gal Slicker</t>
  </si>
  <si>
    <t>Operation</t>
  </si>
  <si>
    <t>Validation of Expanded Uncertainties</t>
  </si>
  <si>
    <t>Evaluation of Calibration Certificates</t>
  </si>
  <si>
    <t>Method Validation</t>
  </si>
  <si>
    <t>Laboratory Auditing Program (LAP) problems</t>
  </si>
  <si>
    <t>Demonstration of Effective Corrective Action from previously failed PTs</t>
  </si>
  <si>
    <t>Conformance or Suitability Evaluation of Artifact</t>
  </si>
  <si>
    <t>Identifying Artifact Characteristics (stability, material, density, etc.)</t>
  </si>
  <si>
    <t>Customer Service &amp; Contract Review (e.g. timeliness, follow instructions)</t>
  </si>
  <si>
    <t>Bias</t>
  </si>
  <si>
    <r>
      <t>Precision Assessment (P</t>
    </r>
    <r>
      <rPr>
        <vertAlign val="subscript"/>
        <sz val="11"/>
        <color theme="1"/>
        <rFont val="Calibri"/>
        <family val="2"/>
        <scheme val="minor"/>
      </rPr>
      <t>n</t>
    </r>
    <r>
      <rPr>
        <sz val="11"/>
        <color theme="1"/>
        <rFont val="Calibri"/>
        <family val="2"/>
        <scheme val="minor"/>
      </rPr>
      <t>)</t>
    </r>
  </si>
  <si>
    <t>Z Score</t>
  </si>
  <si>
    <t>2 Standard Deviations</t>
  </si>
  <si>
    <r>
      <t>Normalized Error (E</t>
    </r>
    <r>
      <rPr>
        <vertAlign val="subscript"/>
        <sz val="11"/>
        <color theme="1"/>
        <rFont val="Calibri"/>
        <family val="2"/>
        <scheme val="minor"/>
      </rPr>
      <t>n</t>
    </r>
    <r>
      <rPr>
        <sz val="11"/>
        <color theme="1"/>
        <rFont val="Calibri"/>
        <family val="2"/>
        <scheme val="minor"/>
      </rPr>
      <t>)</t>
    </r>
  </si>
  <si>
    <t>(Observer:)</t>
  </si>
  <si>
    <t>Participant Name*</t>
  </si>
  <si>
    <t>*Need approval from NIST OWM; See NISTIR 7082</t>
  </si>
  <si>
    <t>Shipped  
To</t>
  </si>
  <si>
    <t>Vital
(Hard Scheduled)</t>
  </si>
  <si>
    <t>Vital (Hard Scheduled)</t>
  </si>
  <si>
    <t>Brad Bachelder</t>
  </si>
  <si>
    <t>Maine</t>
  </si>
  <si>
    <t>Scheduled Receive Date</t>
  </si>
  <si>
    <t>NIST Distribution of Final Report:</t>
  </si>
  <si>
    <t>Date</t>
  </si>
  <si>
    <t>Coefficient of Cubical Expansion:</t>
  </si>
  <si>
    <t>NIST will supply a regional list at each RMAP, based on the NIST database.</t>
  </si>
  <si>
    <t>Artifact is available until this date:</t>
  </si>
  <si>
    <t>Circular</t>
  </si>
  <si>
    <t>Modified Petal</t>
  </si>
  <si>
    <t>Design Pattern:</t>
  </si>
  <si>
    <t>Calibration Procedure to be used:</t>
  </si>
  <si>
    <t>Equipment required:</t>
  </si>
  <si>
    <t>Number of Significant Figures:</t>
  </si>
  <si>
    <t>Expected Range of values from the participants:</t>
  </si>
  <si>
    <t>Expected Limits of Stability:</t>
  </si>
  <si>
    <t>ID</t>
  </si>
  <si>
    <t>Issue</t>
  </si>
  <si>
    <t>Notify NIST?</t>
  </si>
  <si>
    <t>Suggested Resolution</t>
  </si>
  <si>
    <t>Assigned To</t>
  </si>
  <si>
    <t>Due Date</t>
  </si>
  <si>
    <t>Evaluation</t>
  </si>
  <si>
    <t>Comments</t>
  </si>
  <si>
    <t>Type</t>
  </si>
  <si>
    <t>Complaint</t>
  </si>
  <si>
    <t>Nonconformity</t>
  </si>
  <si>
    <t>Corrective Action</t>
  </si>
  <si>
    <t>Suggestion</t>
  </si>
  <si>
    <t>Other</t>
  </si>
  <si>
    <t>Yes</t>
  </si>
  <si>
    <t>No</t>
  </si>
  <si>
    <t>TBD</t>
  </si>
  <si>
    <t>Petal</t>
  </si>
  <si>
    <t>Coordinator Tracking - Feedback</t>
  </si>
  <si>
    <t>Artifact Selection
Handling Instructions
Packaging Instructions
Shipping Instructions
Create schedule</t>
  </si>
  <si>
    <t>Calibration
Certificate
Received</t>
  </si>
  <si>
    <t>Draft Analysis and Report Due to NIST:</t>
  </si>
  <si>
    <t>Neck Graduation Size:</t>
  </si>
  <si>
    <t>SOP 1 Calibration Certificate Review Checklist</t>
  </si>
  <si>
    <t>SP 811 Check List for Reviewing Manuscripts</t>
  </si>
  <si>
    <t>Analyst:</t>
  </si>
  <si>
    <t>(NIST Technical Contact:)</t>
  </si>
  <si>
    <t>Planning</t>
  </si>
  <si>
    <t>Analysis</t>
  </si>
  <si>
    <t>Reporting</t>
  </si>
  <si>
    <t>Follow-Up Actions</t>
  </si>
  <si>
    <t xml:space="preserve">
Draft Report
Final Report
Distribution</t>
  </si>
  <si>
    <t>As quickly as practicable</t>
  </si>
  <si>
    <t>Identify the PT
Recruit Volunteers
Idendtify Participants
Define Objectives
Define Details
Addresses &amp; Lab Contacts</t>
  </si>
  <si>
    <t>Initial Analysis
Draft Analysis
Final Analysis</t>
  </si>
  <si>
    <t>Initial Analysis: As labs submit data
Draft: Due 2 month Prior to RMAP
Final: Due 1 month Prior  to RMAP 
(These are minimum timelines)</t>
  </si>
  <si>
    <t>Initial &amp; Drafts: Analyst
Final: NIST OWM</t>
  </si>
  <si>
    <t>Draft: Analyst and Coordinator
Final &amp; Distribution: NIST OWM</t>
  </si>
  <si>
    <t>Participants</t>
  </si>
  <si>
    <t>Draft: Due 2 month Prior to RMAP
Final: Due 1 month Prior  to RMAP 
Distribute: RMAP
(These are minimum timelines)</t>
  </si>
  <si>
    <t>Units to be Reported:</t>
  </si>
  <si>
    <t>Measurand and/or Characteristics of Interest:</t>
  </si>
  <si>
    <t>Evaluation Methods:</t>
  </si>
  <si>
    <t>Laboratory:</t>
  </si>
  <si>
    <t>Contact:</t>
  </si>
  <si>
    <t>Email:</t>
  </si>
  <si>
    <t>Phone:</t>
  </si>
  <si>
    <t>Address:</t>
  </si>
  <si>
    <t>Owner</t>
  </si>
  <si>
    <t>Do NOT delete this cell, used for formatting!</t>
  </si>
  <si>
    <t>SECTION P1: Organize the PT</t>
  </si>
  <si>
    <t>PT Workbook</t>
  </si>
  <si>
    <t>SECTION P2: Objectives &amp; Details</t>
  </si>
  <si>
    <t>SECTION P3: Artifacts &amp; Shipping</t>
  </si>
  <si>
    <t>SECTION P4: Addresses &amp; Contacts</t>
  </si>
  <si>
    <t>MidMAP</t>
  </si>
  <si>
    <t>NEMAP</t>
  </si>
  <si>
    <t>SEMAP</t>
  </si>
  <si>
    <t>SWAP</t>
  </si>
  <si>
    <t>WRAP</t>
  </si>
  <si>
    <t>CaMAP</t>
  </si>
  <si>
    <t>Length</t>
  </si>
  <si>
    <t>Temperature Class I</t>
  </si>
  <si>
    <t>Temperature Class II</t>
  </si>
  <si>
    <t>Temperature Class III</t>
  </si>
  <si>
    <t>Temperature Class IV</t>
  </si>
  <si>
    <t>Mass Echelon I</t>
  </si>
  <si>
    <t>Mass Echelon II</t>
  </si>
  <si>
    <t>Mass Echelon III</t>
  </si>
  <si>
    <t>Frequency</t>
  </si>
  <si>
    <t>Time</t>
  </si>
  <si>
    <t>Hydrometer</t>
  </si>
  <si>
    <t>Grain Moisture</t>
  </si>
  <si>
    <t>Drop Down Menus</t>
  </si>
  <si>
    <t>Van Hyder</t>
  </si>
  <si>
    <t>North Carolina</t>
  </si>
  <si>
    <t>919-733-4411</t>
  </si>
  <si>
    <t>Dan Walker</t>
  </si>
  <si>
    <t>Ohio</t>
  </si>
  <si>
    <t>614-728-6290</t>
  </si>
  <si>
    <t>207-287-7587</t>
  </si>
  <si>
    <t>Jeremy Nading</t>
  </si>
  <si>
    <t>Oklahoma</t>
  </si>
  <si>
    <t>405-522-5459</t>
  </si>
  <si>
    <t>Michael Tang</t>
  </si>
  <si>
    <t>Hawaii</t>
  </si>
  <si>
    <t>808-832-0682</t>
  </si>
  <si>
    <t>Val Miller</t>
  </si>
  <si>
    <t>val.miller@nist.gov</t>
  </si>
  <si>
    <t>301-975-3602</t>
  </si>
  <si>
    <t xml:space="preserve">timothy.osmer@nist.gov </t>
  </si>
  <si>
    <t xml:space="preserve">Michael.Tang@hawaii.gov </t>
  </si>
  <si>
    <t xml:space="preserve">jeremy.nading@ag.ok.gov </t>
  </si>
  <si>
    <t xml:space="preserve">Van.Hyder@ncagr.gov </t>
  </si>
  <si>
    <t xml:space="preserve">bradford.bachelder@maine.gov </t>
  </si>
  <si>
    <t xml:space="preserve">daniel.walker@agri.ohio.gov </t>
  </si>
  <si>
    <t>Time in calendar days allotted per lab:</t>
  </si>
  <si>
    <t>Region</t>
  </si>
  <si>
    <t>Year</t>
  </si>
  <si>
    <t>Parameter</t>
  </si>
  <si>
    <t>Range</t>
  </si>
  <si>
    <t>Reg./OWM Coord.</t>
  </si>
  <si>
    <t>SECTION O1: Coordinator Tracking</t>
  </si>
  <si>
    <t>Equilibration Time:</t>
  </si>
  <si>
    <t>Is there a Supplemental Data Sheet?:</t>
  </si>
  <si>
    <t>Unique Considerations: 
(comments, discussion)</t>
  </si>
  <si>
    <t>Participants will use suitable equipment that they typically use for this measurement parameter.</t>
  </si>
  <si>
    <t>g</t>
  </si>
  <si>
    <t>µg</t>
  </si>
  <si>
    <t>microgram</t>
  </si>
  <si>
    <t>mg</t>
  </si>
  <si>
    <t>milligram</t>
  </si>
  <si>
    <t>gram</t>
  </si>
  <si>
    <t>kg</t>
  </si>
  <si>
    <t>kilogram</t>
  </si>
  <si>
    <t>µlb</t>
  </si>
  <si>
    <t>micropound</t>
  </si>
  <si>
    <t>lb</t>
  </si>
  <si>
    <t>pound</t>
  </si>
  <si>
    <t>in</t>
  </si>
  <si>
    <t>inch</t>
  </si>
  <si>
    <t>in²</t>
  </si>
  <si>
    <t>square inch</t>
  </si>
  <si>
    <t>in³</t>
  </si>
  <si>
    <t>cubic inch</t>
  </si>
  <si>
    <t>pt</t>
  </si>
  <si>
    <t>pint</t>
  </si>
  <si>
    <t>qt</t>
  </si>
  <si>
    <t>quart</t>
  </si>
  <si>
    <t>gal</t>
  </si>
  <si>
    <t>gallon</t>
  </si>
  <si>
    <t>mL</t>
  </si>
  <si>
    <t>milliliter</t>
  </si>
  <si>
    <t>L</t>
  </si>
  <si>
    <t>liter</t>
  </si>
  <si>
    <t>nm</t>
  </si>
  <si>
    <t>nanometer</t>
  </si>
  <si>
    <t>mm</t>
  </si>
  <si>
    <t>millimeter</t>
  </si>
  <si>
    <t>cm</t>
  </si>
  <si>
    <t>centimeter</t>
  </si>
  <si>
    <t>cm²</t>
  </si>
  <si>
    <t>square centimeter</t>
  </si>
  <si>
    <t>cm³</t>
  </si>
  <si>
    <t>cubic centimeter</t>
  </si>
  <si>
    <t>m</t>
  </si>
  <si>
    <t>meter</t>
  </si>
  <si>
    <t>m²</t>
  </si>
  <si>
    <t>square meter</t>
  </si>
  <si>
    <t>m³</t>
  </si>
  <si>
    <t>cubic meter</t>
  </si>
  <si>
    <t>°F</t>
  </si>
  <si>
    <t>degrees Fahrenheit</t>
  </si>
  <si>
    <t>°C</t>
  </si>
  <si>
    <t>degrees Celcius</t>
  </si>
  <si>
    <t>K</t>
  </si>
  <si>
    <t>Kelvin</t>
  </si>
  <si>
    <t>fl dr</t>
  </si>
  <si>
    <t>fluid drams</t>
  </si>
  <si>
    <t>fl oz</t>
  </si>
  <si>
    <t>Fluid ounce(s)</t>
  </si>
  <si>
    <t>ft</t>
  </si>
  <si>
    <t>foot</t>
  </si>
  <si>
    <t>Pa</t>
  </si>
  <si>
    <t>Pascal</t>
  </si>
  <si>
    <t>kPa</t>
  </si>
  <si>
    <t>Kilopascal</t>
  </si>
  <si>
    <t>s</t>
  </si>
  <si>
    <t>second</t>
  </si>
  <si>
    <t>min</t>
  </si>
  <si>
    <t>minute</t>
  </si>
  <si>
    <t>h</t>
  </si>
  <si>
    <t>hour</t>
  </si>
  <si>
    <t>A</t>
  </si>
  <si>
    <t>Ampere</t>
  </si>
  <si>
    <t>C</t>
  </si>
  <si>
    <t>coulomb</t>
  </si>
  <si>
    <t>V</t>
  </si>
  <si>
    <t>volt</t>
  </si>
  <si>
    <t>J</t>
  </si>
  <si>
    <t>joule</t>
  </si>
  <si>
    <t>W</t>
  </si>
  <si>
    <t>watt</t>
  </si>
  <si>
    <t>Hz</t>
  </si>
  <si>
    <t>hertz</t>
  </si>
  <si>
    <t>H</t>
  </si>
  <si>
    <t>henry</t>
  </si>
  <si>
    <t>F</t>
  </si>
  <si>
    <t>farad</t>
  </si>
  <si>
    <t>Ω</t>
  </si>
  <si>
    <t>ohm</t>
  </si>
  <si>
    <t>S</t>
  </si>
  <si>
    <t>siemens</t>
  </si>
  <si>
    <t>Wb</t>
  </si>
  <si>
    <t>weber</t>
  </si>
  <si>
    <t>T</t>
  </si>
  <si>
    <t>tesla</t>
  </si>
  <si>
    <t>A/m</t>
  </si>
  <si>
    <t>Ampere per meter (magnetic field strength)</t>
  </si>
  <si>
    <t>cd</t>
  </si>
  <si>
    <t>candela</t>
  </si>
  <si>
    <t>lm</t>
  </si>
  <si>
    <t>lumen</t>
  </si>
  <si>
    <t>lx</t>
  </si>
  <si>
    <t>lux</t>
  </si>
  <si>
    <t>cd/m²</t>
  </si>
  <si>
    <t>candela per square meter</t>
  </si>
  <si>
    <t>rad</t>
  </si>
  <si>
    <t>radian</t>
  </si>
  <si>
    <t>kg/m³</t>
  </si>
  <si>
    <t>kilogram per cubic meter</t>
  </si>
  <si>
    <t>g/cm³</t>
  </si>
  <si>
    <t>grams per cubic centimeter</t>
  </si>
  <si>
    <t>kg/L</t>
  </si>
  <si>
    <t>kilograms per liter</t>
  </si>
  <si>
    <t>m/s</t>
  </si>
  <si>
    <t>meters per second</t>
  </si>
  <si>
    <t>km/h</t>
  </si>
  <si>
    <t>kilometers per hour</t>
  </si>
  <si>
    <t>m/s²</t>
  </si>
  <si>
    <t>meter per second squared</t>
  </si>
  <si>
    <t>m²/s</t>
  </si>
  <si>
    <t>meter squared per second</t>
  </si>
  <si>
    <t>Pa·s</t>
  </si>
  <si>
    <t>Pascal second</t>
  </si>
  <si>
    <t>ns</t>
  </si>
  <si>
    <t>nanosecond</t>
  </si>
  <si>
    <t>N·m</t>
  </si>
  <si>
    <t>newton meter</t>
  </si>
  <si>
    <t>mN·m</t>
  </si>
  <si>
    <t>millinewton meter</t>
  </si>
  <si>
    <t>N</t>
  </si>
  <si>
    <t>newton</t>
  </si>
  <si>
    <t>ft³/min</t>
  </si>
  <si>
    <t>cubic feet per minute</t>
  </si>
  <si>
    <t>in³/min</t>
  </si>
  <si>
    <t>cubic inches per minute</t>
  </si>
  <si>
    <t>mol</t>
  </si>
  <si>
    <t>mole</t>
  </si>
  <si>
    <t>minums</t>
  </si>
  <si>
    <t>Expected Uncertainties from participants:</t>
  </si>
  <si>
    <t>Uncertainties must represent the actual uncertainties used by the laboratory.  The expected value is small enough to pass the Pn statistical test and includes the components identified in the NIST SOPs.</t>
  </si>
  <si>
    <t>The expected range of values from participants is less than the tolerance.</t>
  </si>
  <si>
    <t>Demonstration of Competency for Accreditation or Recognition</t>
  </si>
  <si>
    <r>
      <t xml:space="preserve">PT Workbook Section:
</t>
    </r>
    <r>
      <rPr>
        <b/>
        <sz val="11"/>
        <rFont val="Calibri"/>
        <family val="2"/>
        <scheme val="minor"/>
      </rPr>
      <t>P1:</t>
    </r>
    <r>
      <rPr>
        <sz val="11"/>
        <rFont val="Calibri"/>
        <family val="2"/>
        <scheme val="minor"/>
      </rPr>
      <t xml:space="preserve"> Organize the PT
</t>
    </r>
    <r>
      <rPr>
        <b/>
        <sz val="11"/>
        <rFont val="Calibri"/>
        <family val="2"/>
        <scheme val="minor"/>
      </rPr>
      <t>P2:</t>
    </r>
    <r>
      <rPr>
        <sz val="11"/>
        <rFont val="Calibri"/>
        <family val="2"/>
        <scheme val="minor"/>
      </rPr>
      <t xml:space="preserve"> Objectives &amp; Details
</t>
    </r>
    <r>
      <rPr>
        <b/>
        <sz val="11"/>
        <rFont val="Calibri"/>
        <family val="2"/>
        <scheme val="minor"/>
      </rPr>
      <t>P3:</t>
    </r>
    <r>
      <rPr>
        <sz val="11"/>
        <rFont val="Calibri"/>
        <family val="2"/>
        <scheme val="minor"/>
      </rPr>
      <t xml:space="preserve"> Artifact &amp; Shipping
</t>
    </r>
    <r>
      <rPr>
        <b/>
        <sz val="11"/>
        <rFont val="Calibri"/>
        <family val="2"/>
        <scheme val="minor"/>
      </rPr>
      <t>P4:</t>
    </r>
    <r>
      <rPr>
        <sz val="11"/>
        <rFont val="Calibri"/>
        <family val="2"/>
        <scheme val="minor"/>
      </rPr>
      <t xml:space="preserve"> Addresses &amp; Contacts
</t>
    </r>
    <r>
      <rPr>
        <b/>
        <sz val="11"/>
        <rFont val="Calibri"/>
        <family val="2"/>
        <scheme val="minor"/>
      </rPr>
      <t/>
    </r>
  </si>
  <si>
    <r>
      <t xml:space="preserve">PT Workbook Section:
</t>
    </r>
    <r>
      <rPr>
        <b/>
        <sz val="11"/>
        <rFont val="Calibri"/>
        <family val="2"/>
        <scheme val="minor"/>
      </rPr>
      <t>P1:</t>
    </r>
    <r>
      <rPr>
        <sz val="11"/>
        <rFont val="Calibri"/>
        <family val="2"/>
        <scheme val="minor"/>
      </rPr>
      <t xml:space="preserve"> Organize the PT
</t>
    </r>
    <r>
      <rPr>
        <b/>
        <sz val="11"/>
        <rFont val="Calibri"/>
        <family val="2"/>
        <scheme val="minor"/>
      </rPr>
      <t>P3:</t>
    </r>
    <r>
      <rPr>
        <sz val="11"/>
        <rFont val="Calibri"/>
        <family val="2"/>
        <scheme val="minor"/>
      </rPr>
      <t xml:space="preserve"> Artifact &amp; Shipping
</t>
    </r>
    <r>
      <rPr>
        <b/>
        <sz val="11"/>
        <rFont val="Calibri"/>
        <family val="2"/>
        <scheme val="minor"/>
      </rPr>
      <t/>
    </r>
  </si>
  <si>
    <t>SHIPPING</t>
  </si>
  <si>
    <t>Environmental Conditions during measurements:</t>
  </si>
  <si>
    <t>Description:</t>
  </si>
  <si>
    <t>Instructions:</t>
  </si>
  <si>
    <t>2 Day (2nd Business Day)</t>
  </si>
  <si>
    <t>Billing*:</t>
  </si>
  <si>
    <t>Where To Next? Ask the coordinator, get confirmation from the next lab, (check the schedule).</t>
  </si>
  <si>
    <t>Any participant that receives the artifact packaged in a manner that is not appropriate, or mishandling by the shipper is evident, must contact the coordinator and the OWM.</t>
  </si>
  <si>
    <t>Do NOT use Ground Shipping without OWM permission.</t>
  </si>
  <si>
    <t>Artifact Information</t>
  </si>
  <si>
    <t xml:space="preserve">*Non-State labs must pay shipping costs from their lab to the next lab.  </t>
  </si>
  <si>
    <t>Data Input Confirmed</t>
  </si>
  <si>
    <t>Coordinator Tracking</t>
  </si>
  <si>
    <t>NCSLI RP-15</t>
  </si>
  <si>
    <t>As quickly as practicable
(Don't use all the time before your next RMAP, there might be plans to send the artifact to another region, or another lab)</t>
  </si>
  <si>
    <t>PT Analysis Excel Template</t>
  </si>
  <si>
    <t xml:space="preserve">PT Reporting Word Template </t>
  </si>
  <si>
    <t>Participants: Follow Instructions
Coordinator: Shepherd the PT
Regional Coord.: Support Coordinators
NIST OWM: Support</t>
  </si>
  <si>
    <t>Drop Down Menu</t>
  </si>
  <si>
    <t>Notes:</t>
  </si>
  <si>
    <t>SECTION O2: Coordinator Feedback</t>
  </si>
  <si>
    <t>Person / Lab</t>
  </si>
  <si>
    <r>
      <t>FEDEX Express
(</t>
    </r>
    <r>
      <rPr>
        <sz val="10"/>
        <color theme="1"/>
        <rFont val="Calibri"/>
        <family val="2"/>
        <scheme val="minor"/>
      </rPr>
      <t>Customer Service</t>
    </r>
    <r>
      <rPr>
        <sz val="11"/>
        <color theme="1"/>
        <rFont val="Calibri"/>
        <family val="2"/>
        <scheme val="minor"/>
      </rPr>
      <t xml:space="preserve"> </t>
    </r>
    <r>
      <rPr>
        <sz val="10"/>
        <color theme="1"/>
        <rFont val="Calibri"/>
        <family val="2"/>
        <scheme val="minor"/>
      </rPr>
      <t>#</t>
    </r>
    <r>
      <rPr>
        <sz val="11"/>
        <color theme="1"/>
        <rFont val="Calibri"/>
        <family val="2"/>
        <scheme val="minor"/>
      </rPr>
      <t>: 
800-463-3339)</t>
    </r>
  </si>
  <si>
    <t>(Email)</t>
  </si>
  <si>
    <t>(Phone)</t>
  </si>
  <si>
    <t>The PT Workbook, PT Analysis Template, and PT Reporting Template are available at nist.gov/labmetrology under "Round Robin Tools".</t>
  </si>
  <si>
    <t>NIST OWM PT Process Outline</t>
  </si>
  <si>
    <r>
      <t xml:space="preserve">PT Workbook Section:
</t>
    </r>
    <r>
      <rPr>
        <b/>
        <sz val="11"/>
        <rFont val="Calibri"/>
        <family val="2"/>
        <scheme val="minor"/>
      </rPr>
      <t>O1:</t>
    </r>
    <r>
      <rPr>
        <sz val="11"/>
        <rFont val="Calibri"/>
        <family val="2"/>
        <scheme val="minor"/>
      </rPr>
      <t xml:space="preserve"> Coordinator Tracking
</t>
    </r>
    <r>
      <rPr>
        <b/>
        <sz val="11"/>
        <rFont val="Calibri"/>
        <family val="2"/>
        <scheme val="minor"/>
      </rPr>
      <t>O2:</t>
    </r>
    <r>
      <rPr>
        <sz val="11"/>
        <rFont val="Calibri"/>
        <family val="2"/>
        <scheme val="minor"/>
      </rPr>
      <t xml:space="preserve"> Coordinator Feedback
</t>
    </r>
    <r>
      <rPr>
        <b/>
        <sz val="11"/>
        <rFont val="Calibri"/>
        <family val="2"/>
        <scheme val="minor"/>
      </rPr>
      <t/>
    </r>
  </si>
  <si>
    <t>Follow-Up Form
CCAIA</t>
  </si>
  <si>
    <t>Follow-Up and CCAIA Forms</t>
  </si>
  <si>
    <t>Objectives:</t>
  </si>
  <si>
    <t>Disclaimer</t>
  </si>
  <si>
    <t>These Spreadsheets and associated materials have been prepared for use in OWM proficiency tests (PTs), and it is believed that the Spreadsheets provide a useful and accurate approach.  However, NIST OWM, and any other organization involved in their development, collectively and individually, do not warrant these Spreadsheets for any purpose, nor do they make any representations regarding their fitness for any use or purpose whatsoever.  Each User agrees to decide if, when and how to use the Spreadsheets, and does so at his or her risk.  When using the tools provided on the NIST OWM website, you agree that you are not entitled to rely on any information generated using these worksheets.  You further agree to NIST OWM, and any of their partners in the creation of the tools, harmless for loss you might suffer arising out of any inaccuracies in number generated by the worksheets.  Under no circumstances shall NIST OWM, or any of their partners that helped create the tools, be liable for any damages, including incidental, special or consequential damages, arising from the use of these Spreadsheets or an inability to use them.</t>
  </si>
  <si>
    <t>Initials</t>
  </si>
  <si>
    <t>T. Osmer</t>
  </si>
  <si>
    <t>Instructions</t>
  </si>
  <si>
    <t>Read the OWM Disclaimer.</t>
  </si>
  <si>
    <t>Check the OWM website for the latest version.</t>
  </si>
  <si>
    <t>All input cells for the Planning sections (P1, P2, P3, P4) are yellow.</t>
  </si>
  <si>
    <t>Drop down lists: Some cells mandate the use of the list options.  Some cells have selections that are typical of most PTs; if the drop down option is not applicable, input the appropriate information.</t>
  </si>
  <si>
    <t>All input cells for the Operation sections (O1, O2) are green.</t>
  </si>
  <si>
    <t>Revisions</t>
  </si>
  <si>
    <t>5 gal Special J</t>
  </si>
  <si>
    <t>5 gal Test Measure</t>
  </si>
  <si>
    <t>15 gal Sensitive Neck Prover</t>
  </si>
  <si>
    <t>100 gal Prover</t>
  </si>
  <si>
    <t>Mass III Metric weight set</t>
  </si>
  <si>
    <t>Mass III US Cust. weight set</t>
  </si>
  <si>
    <t>1 qt Glass Flask</t>
  </si>
  <si>
    <t>Digital Thermometer ± 0.05 °C</t>
  </si>
  <si>
    <t>500 lb SS pair</t>
  </si>
  <si>
    <t>Cast Iron weight &lt; 25 kg</t>
  </si>
  <si>
    <t>Precision  5 kg to 1 mg</t>
  </si>
  <si>
    <t>Precision  1 kg to 1 mg</t>
  </si>
  <si>
    <t>Precision Decades 1 kg to 10 mg</t>
  </si>
  <si>
    <t>Insurance Amount</t>
  </si>
  <si>
    <t>Precision 1 kg pair</t>
  </si>
  <si>
    <t>Precision 100 g set</t>
  </si>
  <si>
    <t>National</t>
  </si>
  <si>
    <t>Volume Echelon I, VG</t>
  </si>
  <si>
    <t>Volume Echelon II, VT</t>
  </si>
  <si>
    <t>Unit System:</t>
  </si>
  <si>
    <t>PT Sequence Number:</t>
  </si>
  <si>
    <t>Metric</t>
  </si>
  <si>
    <t>US Customary</t>
  </si>
  <si>
    <t>01</t>
  </si>
  <si>
    <t>02</t>
  </si>
  <si>
    <t>03</t>
  </si>
  <si>
    <t>05</t>
  </si>
  <si>
    <t>04</t>
  </si>
  <si>
    <t>Unit System</t>
  </si>
  <si>
    <t>Seq. #</t>
  </si>
  <si>
    <t>Wheel Load Weigher</t>
  </si>
  <si>
    <t>Vital</t>
  </si>
  <si>
    <t>Read and follow the instructions in the SOP for NIST OWM Proficiency Tests.  This SOP has step-by-step instructions to complete this workbook.</t>
  </si>
  <si>
    <t>Sup. Chklst</t>
  </si>
  <si>
    <t>Model / Design:</t>
  </si>
  <si>
    <t>Ship Weight (lb):</t>
  </si>
  <si>
    <t>Ship Weight (lb)</t>
  </si>
  <si>
    <t>*</t>
  </si>
  <si>
    <t>Official</t>
  </si>
  <si>
    <t>Y</t>
  </si>
  <si>
    <t>(PT SOP will be embedded here.)</t>
  </si>
  <si>
    <t>As outlined in the designated calibration procedure.</t>
  </si>
  <si>
    <t>Tolerance and/or Source:</t>
  </si>
  <si>
    <r>
      <t>The Percentage or Fraction of Tolerance used for Assessing P</t>
    </r>
    <r>
      <rPr>
        <vertAlign val="subscript"/>
        <sz val="11"/>
        <color theme="1"/>
        <rFont val="Calibri"/>
        <family val="2"/>
        <scheme val="minor"/>
      </rPr>
      <t>n</t>
    </r>
    <r>
      <rPr>
        <sz val="11"/>
        <color theme="1"/>
        <rFont val="Calibri"/>
        <family val="2"/>
        <scheme val="minor"/>
      </rPr>
      <t>:</t>
    </r>
  </si>
  <si>
    <r>
      <t>When there is no significant observed shift or drift, and the first and last measurements are not outliers, the comparison should result in an E</t>
    </r>
    <r>
      <rPr>
        <vertAlign val="subscript"/>
        <sz val="11"/>
        <color theme="1"/>
        <rFont val="Calibri"/>
        <family val="2"/>
        <scheme val="minor"/>
      </rPr>
      <t>n</t>
    </r>
    <r>
      <rPr>
        <sz val="11"/>
        <color theme="1"/>
        <rFont val="Calibri"/>
        <family val="2"/>
        <scheme val="minor"/>
      </rPr>
      <t xml:space="preserve"> value of less than 1.</t>
    </r>
  </si>
  <si>
    <t>1/3</t>
  </si>
  <si>
    <t>100 %</t>
  </si>
  <si>
    <r>
      <t>NIST Div 680.02, (</t>
    </r>
    <r>
      <rPr>
        <i/>
        <sz val="11"/>
        <color theme="1"/>
        <rFont val="Calibri"/>
        <family val="2"/>
        <scheme val="minor"/>
      </rPr>
      <t>your RMAP group</t>
    </r>
    <r>
      <rPr>
        <sz val="11"/>
        <color theme="1"/>
        <rFont val="Calibri"/>
        <family val="2"/>
        <scheme val="minor"/>
      </rPr>
      <t>)</t>
    </r>
  </si>
  <si>
    <t>Original version for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</si>
</sst>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yyyy\-mm\-dd"/>
  </numFmts>
  <fonts count="22" x14ac:knownFonts="1">
    <font>
      <sz val="11"/>
      <color theme="1"/>
      <name val="Calibri"/>
      <family val="2"/>
      <scheme val="minor"/>
    </font>
    <font>
      <sz val="11"/>
      <color rgb="FFFF0000"/>
      <name val="Calibri"/>
      <family val="2"/>
      <scheme val="minor"/>
    </font>
    <font>
      <sz val="11"/>
      <color theme="0"/>
      <name val="Calibri"/>
      <family val="2"/>
      <scheme val="minor"/>
    </font>
    <font>
      <u/>
      <sz val="11"/>
      <color theme="10"/>
      <name val="Calibri"/>
      <family val="2"/>
      <scheme val="minor"/>
    </font>
    <font>
      <sz val="9"/>
      <color indexed="81"/>
      <name val="Tahoma"/>
      <family val="2"/>
    </font>
    <font>
      <b/>
      <sz val="9"/>
      <color indexed="81"/>
      <name val="Tahoma"/>
      <family val="2"/>
    </font>
    <font>
      <b/>
      <sz val="12"/>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theme="1"/>
      <name val="Calibri"/>
      <family val="2"/>
      <scheme val="minor"/>
    </font>
    <font>
      <vertAlign val="subscript"/>
      <sz val="11"/>
      <color theme="1"/>
      <name val="Calibri"/>
      <family val="2"/>
      <scheme val="minor"/>
    </font>
    <font>
      <sz val="22"/>
      <color theme="1"/>
      <name val="Calibri"/>
      <family val="2"/>
      <scheme val="minor"/>
    </font>
    <font>
      <sz val="12"/>
      <color rgb="FF000000"/>
      <name val="Calibri"/>
      <family val="2"/>
      <scheme val="minor"/>
    </font>
    <font>
      <sz val="16"/>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b/>
      <sz val="14"/>
      <name val="Calibri"/>
      <family val="2"/>
      <scheme val="minor"/>
    </font>
    <font>
      <b/>
      <sz val="12"/>
      <color rgb="FFFF0000"/>
      <name val="Calibri"/>
      <family val="2"/>
      <scheme val="minor"/>
    </font>
    <font>
      <b/>
      <sz val="14"/>
      <color rgb="FFFF0000"/>
      <name val="Calibri"/>
      <family val="2"/>
      <scheme val="minor"/>
    </font>
    <font>
      <i/>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5050"/>
        <bgColor indexed="64"/>
      </patternFill>
    </fill>
    <fill>
      <patternFill patternType="solid">
        <fgColor rgb="FF9966FF"/>
        <bgColor indexed="64"/>
      </patternFill>
    </fill>
    <fill>
      <patternFill patternType="solid">
        <fgColor rgb="FFACCCEA"/>
        <bgColor indexed="64"/>
      </patternFill>
    </fill>
    <fill>
      <patternFill patternType="solid">
        <fgColor rgb="FFB6DF89"/>
        <bgColor indexed="64"/>
      </patternFill>
    </fill>
    <fill>
      <patternFill patternType="solid">
        <fgColor rgb="FFFFFF61"/>
        <bgColor indexed="64"/>
      </patternFill>
    </fill>
    <fill>
      <patternFill patternType="solid">
        <fgColor rgb="FFFF0000"/>
        <bgColor indexed="64"/>
      </patternFill>
    </fill>
    <fill>
      <patternFill patternType="solid">
        <fgColor rgb="FFF8FB6B"/>
        <bgColor indexed="64"/>
      </patternFill>
    </fill>
    <fill>
      <patternFill patternType="solid">
        <fgColor theme="1"/>
        <bgColor indexed="64"/>
      </patternFill>
    </fill>
    <fill>
      <patternFill patternType="mediumGray">
        <fgColor theme="0"/>
        <bgColor rgb="FFFFFF61"/>
      </patternFill>
    </fill>
    <fill>
      <patternFill patternType="solid">
        <fgColor rgb="FFFFFF99"/>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medium">
        <color indexed="64"/>
      </bottom>
      <diagonal/>
    </border>
    <border>
      <left/>
      <right style="thin">
        <color auto="1"/>
      </right>
      <top style="medium">
        <color indexed="64"/>
      </top>
      <bottom/>
      <diagonal/>
    </border>
    <border>
      <left/>
      <right style="thin">
        <color auto="1"/>
      </right>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rgb="FFFF0000"/>
      </left>
      <right style="double">
        <color rgb="FFFF0000"/>
      </right>
      <top style="double">
        <color rgb="FFFF0000"/>
      </top>
      <bottom style="double">
        <color rgb="FFFF0000"/>
      </bottom>
      <diagonal/>
    </border>
  </borders>
  <cellStyleXfs count="3">
    <xf numFmtId="0" fontId="0" fillId="0" borderId="0"/>
    <xf numFmtId="0" fontId="3" fillId="0" borderId="0" applyNumberFormat="0" applyFill="0" applyBorder="0" applyAlignment="0" applyProtection="0"/>
    <xf numFmtId="44" fontId="10" fillId="0" borderId="0" applyFont="0" applyFill="0" applyBorder="0" applyAlignment="0" applyProtection="0"/>
  </cellStyleXfs>
  <cellXfs count="225">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2" borderId="1" xfId="0" applyFill="1" applyBorder="1" applyAlignment="1">
      <alignment horizontal="center" vertical="center"/>
    </xf>
    <xf numFmtId="0" fontId="0" fillId="2" borderId="0" xfId="0" applyFill="1"/>
    <xf numFmtId="0" fontId="1" fillId="0" borderId="0" xfId="0" applyFont="1"/>
    <xf numFmtId="0" fontId="0" fillId="0" borderId="0" xfId="0" applyBorder="1" applyAlignment="1">
      <alignment horizontal="center"/>
    </xf>
    <xf numFmtId="0" fontId="0" fillId="0" borderId="0" xfId="0" applyAlignment="1">
      <alignment horizontal="left"/>
    </xf>
    <xf numFmtId="0" fontId="0" fillId="0" borderId="0" xfId="0" applyBorder="1" applyAlignment="1">
      <alignment horizontal="left"/>
    </xf>
    <xf numFmtId="0" fontId="0" fillId="2" borderId="1" xfId="0" applyFill="1" applyBorder="1" applyAlignment="1">
      <alignment horizontal="center"/>
    </xf>
    <xf numFmtId="0" fontId="0" fillId="2" borderId="1" xfId="0" applyFill="1" applyBorder="1"/>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0" borderId="0" xfId="0" applyAlignment="1">
      <alignment horizontal="center" vertical="center"/>
    </xf>
    <xf numFmtId="0" fontId="0" fillId="2" borderId="12" xfId="0" applyFill="1" applyBorder="1"/>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2" borderId="9" xfId="0"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14" xfId="0" applyBorder="1" applyAlignment="1">
      <alignment horizontal="center" vertical="center"/>
    </xf>
    <xf numFmtId="0" fontId="0" fillId="2" borderId="1" xfId="0" applyFill="1" applyBorder="1" applyAlignment="1">
      <alignment wrapText="1"/>
    </xf>
    <xf numFmtId="0" fontId="0" fillId="0" borderId="10" xfId="0" applyBorder="1" applyAlignment="1">
      <alignment horizontal="center" vertical="center"/>
    </xf>
    <xf numFmtId="0" fontId="0" fillId="0" borderId="8" xfId="0" applyBorder="1"/>
    <xf numFmtId="0" fontId="12" fillId="0" borderId="0" xfId="0" applyFont="1"/>
    <xf numFmtId="0" fontId="0" fillId="2" borderId="14" xfId="0" applyFill="1" applyBorder="1" applyAlignment="1">
      <alignment horizontal="right"/>
    </xf>
    <xf numFmtId="14" fontId="0" fillId="2" borderId="13" xfId="0" applyNumberFormat="1" applyFill="1" applyBorder="1" applyAlignment="1">
      <alignment horizontal="center" vertical="center"/>
    </xf>
    <xf numFmtId="0" fontId="0" fillId="0" borderId="0" xfId="0" applyBorder="1" applyAlignment="1">
      <alignment horizontal="center" vertical="center"/>
    </xf>
    <xf numFmtId="0" fontId="0" fillId="2" borderId="12" xfId="0" applyFill="1" applyBorder="1" applyAlignment="1">
      <alignment horizontal="right"/>
    </xf>
    <xf numFmtId="14" fontId="0" fillId="2" borderId="13" xfId="0" applyNumberFormat="1" applyFill="1" applyBorder="1" applyAlignment="1">
      <alignment horizontal="center"/>
    </xf>
    <xf numFmtId="1" fontId="0" fillId="2" borderId="13" xfId="0" applyNumberFormat="1" applyFill="1" applyBorder="1" applyAlignment="1">
      <alignment horizontal="center"/>
    </xf>
    <xf numFmtId="0" fontId="0" fillId="8" borderId="1" xfId="0" applyFill="1" applyBorder="1" applyAlignment="1">
      <alignment horizontal="center" vertical="center"/>
    </xf>
    <xf numFmtId="0" fontId="0" fillId="0" borderId="0" xfId="0" applyFill="1"/>
    <xf numFmtId="0" fontId="3" fillId="8" borderId="1" xfId="1" applyFill="1" applyBorder="1" applyAlignment="1">
      <alignment horizontal="center" vertical="center"/>
    </xf>
    <xf numFmtId="0" fontId="0" fillId="8" borderId="1" xfId="0" applyFill="1" applyBorder="1" applyAlignment="1">
      <alignment horizontal="center" vertical="center" wrapText="1"/>
    </xf>
    <xf numFmtId="0" fontId="0" fillId="0" borderId="0" xfId="0" applyAlignment="1">
      <alignment horizontal="right"/>
    </xf>
    <xf numFmtId="0" fontId="6" fillId="2" borderId="1" xfId="0" applyFont="1" applyFill="1" applyBorder="1" applyAlignment="1">
      <alignment horizontal="center"/>
    </xf>
    <xf numFmtId="0" fontId="14" fillId="0" borderId="0" xfId="0" applyFont="1"/>
    <xf numFmtId="0" fontId="0" fillId="2" borderId="0" xfId="0" applyFill="1" applyBorder="1" applyAlignment="1">
      <alignment horizontal="center"/>
    </xf>
    <xf numFmtId="0" fontId="0" fillId="0" borderId="3" xfId="0" applyBorder="1"/>
    <xf numFmtId="0" fontId="0" fillId="0" borderId="18" xfId="0" applyBorder="1"/>
    <xf numFmtId="0" fontId="0" fillId="9" borderId="22" xfId="0" applyFill="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6" fillId="0" borderId="0" xfId="0" applyFont="1" applyAlignment="1">
      <alignment horizontal="left"/>
    </xf>
    <xf numFmtId="0" fontId="0" fillId="2" borderId="0" xfId="0" applyFill="1" applyAlignment="1">
      <alignment horizontal="center"/>
    </xf>
    <xf numFmtId="0" fontId="0" fillId="11" borderId="0" xfId="0" applyFill="1"/>
    <xf numFmtId="0" fontId="0" fillId="0" borderId="5" xfId="0" applyBorder="1"/>
    <xf numFmtId="0" fontId="0" fillId="0" borderId="7" xfId="0" applyBorder="1"/>
    <xf numFmtId="0" fontId="0" fillId="0" borderId="2" xfId="0" applyBorder="1"/>
    <xf numFmtId="0" fontId="0" fillId="0" borderId="9" xfId="0" applyBorder="1"/>
    <xf numFmtId="0" fontId="0" fillId="0" borderId="11" xfId="0" applyBorder="1"/>
    <xf numFmtId="0" fontId="0" fillId="0" borderId="4" xfId="0" applyFill="1" applyBorder="1"/>
    <xf numFmtId="0" fontId="0" fillId="0" borderId="0" xfId="0" applyBorder="1" applyAlignment="1">
      <alignment horizontal="left" vertical="center"/>
    </xf>
    <xf numFmtId="0" fontId="0" fillId="0" borderId="6" xfId="0" applyBorder="1" applyAlignment="1">
      <alignment horizontal="center" vertical="center"/>
    </xf>
    <xf numFmtId="0" fontId="0" fillId="2" borderId="1" xfId="0" applyFill="1" applyBorder="1" applyAlignment="1">
      <alignment vertical="center" wrapText="1"/>
    </xf>
    <xf numFmtId="0" fontId="0" fillId="0" borderId="4" xfId="0" applyBorder="1"/>
    <xf numFmtId="0" fontId="0" fillId="2" borderId="12" xfId="0"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0" fillId="2" borderId="1" xfId="0" applyFill="1" applyBorder="1" applyAlignment="1">
      <alignment horizontal="left" vertical="center"/>
    </xf>
    <xf numFmtId="0" fontId="0" fillId="9" borderId="22" xfId="0" applyFill="1" applyBorder="1"/>
    <xf numFmtId="0" fontId="0" fillId="0" borderId="0" xfId="0" applyAlignment="1">
      <alignment horizontal="right" vertical="center"/>
    </xf>
    <xf numFmtId="0" fontId="15" fillId="0" borderId="0" xfId="0" applyFont="1" applyAlignment="1">
      <alignment horizontal="left" vertical="center"/>
    </xf>
    <xf numFmtId="0" fontId="0" fillId="0" borderId="1" xfId="0" applyFill="1" applyBorder="1" applyAlignment="1">
      <alignment horizontal="left" vertical="center"/>
    </xf>
    <xf numFmtId="0" fontId="0" fillId="11" borderId="0" xfId="0" applyFill="1" applyAlignment="1">
      <alignment horizontal="center" vertical="center"/>
    </xf>
    <xf numFmtId="0" fontId="0" fillId="9" borderId="22" xfId="0" applyFill="1" applyBorder="1" applyAlignment="1">
      <alignment horizontal="center" vertical="center"/>
    </xf>
    <xf numFmtId="0" fontId="8" fillId="0" borderId="0" xfId="0" applyFont="1" applyAlignment="1">
      <alignment horizontal="center"/>
    </xf>
    <xf numFmtId="0" fontId="6" fillId="2" borderId="3" xfId="0" applyFont="1" applyFill="1" applyBorder="1" applyAlignment="1">
      <alignment horizontal="center"/>
    </xf>
    <xf numFmtId="0" fontId="0" fillId="0" borderId="1" xfId="0" applyBorder="1"/>
    <xf numFmtId="0" fontId="0" fillId="0" borderId="1" xfId="0" applyBorder="1" applyAlignment="1">
      <alignment vertical="center"/>
    </xf>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center"/>
    </xf>
    <xf numFmtId="0" fontId="1" fillId="0" borderId="14" xfId="0" applyFont="1" applyBorder="1"/>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31" xfId="0" applyFont="1" applyFill="1" applyBorder="1" applyAlignment="1">
      <alignment horizontal="left" vertical="center" wrapText="1"/>
    </xf>
    <xf numFmtId="0" fontId="7" fillId="4" borderId="23"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left" vertical="center" wrapText="1"/>
    </xf>
    <xf numFmtId="0" fontId="0" fillId="0" borderId="15" xfId="0" applyFill="1" applyBorder="1" applyAlignment="1">
      <alignment horizontal="center" vertical="center"/>
    </xf>
    <xf numFmtId="0" fontId="7" fillId="0" borderId="15"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22" xfId="0" applyFill="1" applyBorder="1" applyAlignment="1">
      <alignment horizontal="center" vertical="center"/>
    </xf>
    <xf numFmtId="0" fontId="7" fillId="0" borderId="22" xfId="0" applyFont="1" applyFill="1" applyBorder="1" applyAlignment="1">
      <alignment horizontal="center" vertical="center"/>
    </xf>
    <xf numFmtId="0" fontId="7" fillId="4" borderId="33"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8" fillId="2" borderId="3" xfId="0" applyFont="1" applyFill="1" applyBorder="1" applyAlignment="1">
      <alignment horizontal="center"/>
    </xf>
    <xf numFmtId="0" fontId="8" fillId="0" borderId="1" xfId="0" applyFont="1" applyBorder="1" applyAlignment="1">
      <alignment horizontal="center"/>
    </xf>
    <xf numFmtId="164" fontId="0" fillId="0" borderId="1" xfId="2" applyNumberFormat="1" applyFont="1" applyBorder="1" applyAlignment="1">
      <alignment horizontal="center"/>
    </xf>
    <xf numFmtId="0" fontId="0" fillId="13" borderId="18" xfId="0" applyFill="1" applyBorder="1" applyAlignment="1"/>
    <xf numFmtId="0" fontId="7" fillId="13" borderId="27" xfId="0" applyFont="1" applyFill="1" applyBorder="1" applyAlignment="1">
      <alignment horizontal="center" vertical="center" wrapText="1"/>
    </xf>
    <xf numFmtId="0" fontId="7" fillId="13" borderId="28" xfId="0" applyFont="1" applyFill="1" applyBorder="1" applyAlignment="1">
      <alignment horizontal="center" vertical="center" wrapText="1"/>
    </xf>
    <xf numFmtId="0" fontId="7" fillId="13" borderId="29" xfId="0" applyFont="1" applyFill="1" applyBorder="1" applyAlignment="1">
      <alignment horizontal="left" vertical="center" wrapText="1"/>
    </xf>
    <xf numFmtId="0" fontId="17" fillId="7" borderId="42" xfId="0" applyFont="1" applyFill="1" applyBorder="1" applyAlignment="1">
      <alignment horizontal="center" vertical="center"/>
    </xf>
    <xf numFmtId="0" fontId="18" fillId="4" borderId="43" xfId="0" applyFont="1" applyFill="1" applyBorder="1" applyAlignment="1">
      <alignment horizontal="center" vertical="center"/>
    </xf>
    <xf numFmtId="0" fontId="18" fillId="6" borderId="28" xfId="0" applyFont="1" applyFill="1" applyBorder="1" applyAlignment="1">
      <alignment horizontal="center" vertical="center"/>
    </xf>
    <xf numFmtId="0" fontId="18" fillId="5" borderId="42" xfId="0" applyFont="1" applyFill="1" applyBorder="1" applyAlignment="1">
      <alignment horizontal="center" vertical="center"/>
    </xf>
    <xf numFmtId="0" fontId="0" fillId="13" borderId="1" xfId="0" applyFill="1" applyBorder="1" applyAlignment="1" applyProtection="1">
      <alignment horizontal="center"/>
      <protection locked="0"/>
    </xf>
    <xf numFmtId="0" fontId="0" fillId="13" borderId="1" xfId="0" applyFill="1" applyBorder="1" applyAlignment="1" applyProtection="1">
      <alignment horizontal="center" vertical="center"/>
      <protection locked="0"/>
    </xf>
    <xf numFmtId="0" fontId="0" fillId="12" borderId="4" xfId="0" applyFill="1" applyBorder="1" applyProtection="1">
      <protection locked="0"/>
    </xf>
    <xf numFmtId="0" fontId="0" fillId="12" borderId="0" xfId="0" applyFill="1" applyProtection="1">
      <protection locked="0"/>
    </xf>
    <xf numFmtId="0" fontId="0" fillId="13" borderId="1" xfId="0" applyFill="1" applyBorder="1" applyAlignment="1" applyProtection="1">
      <alignment horizontal="right"/>
      <protection locked="0"/>
    </xf>
    <xf numFmtId="0" fontId="0" fillId="13" borderId="1" xfId="0" applyFill="1" applyBorder="1" applyAlignment="1" applyProtection="1">
      <alignment horizontal="left" wrapText="1"/>
      <protection locked="0"/>
    </xf>
    <xf numFmtId="0" fontId="0" fillId="7" borderId="12" xfId="0" applyFill="1" applyBorder="1" applyAlignment="1" applyProtection="1">
      <alignment horizontal="center" vertical="center"/>
      <protection locked="0"/>
    </xf>
    <xf numFmtId="14" fontId="0" fillId="7" borderId="12" xfId="0" applyNumberFormat="1" applyFill="1" applyBorder="1" applyAlignment="1" applyProtection="1">
      <alignment horizontal="center" vertical="center"/>
      <protection locked="0"/>
    </xf>
    <xf numFmtId="14"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165" fontId="0" fillId="0" borderId="0" xfId="0" applyNumberFormat="1" applyBorder="1" applyAlignment="1" applyProtection="1">
      <alignment horizontal="center" vertical="center" wrapText="1"/>
      <protection locked="0"/>
    </xf>
    <xf numFmtId="0" fontId="0" fillId="11" borderId="0" xfId="0" applyFill="1" applyAlignment="1">
      <alignment horizontal="center"/>
    </xf>
    <xf numFmtId="0" fontId="13" fillId="11" borderId="0" xfId="0" applyFont="1" applyFill="1"/>
    <xf numFmtId="0" fontId="0" fillId="0" borderId="52"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0" xfId="0" applyAlignment="1">
      <alignment wrapText="1"/>
    </xf>
    <xf numFmtId="0" fontId="8" fillId="0" borderId="0" xfId="0" applyFont="1"/>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xf numFmtId="0" fontId="0" fillId="0" borderId="54" xfId="0" applyBorder="1" applyAlignment="1">
      <alignment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xf numFmtId="0" fontId="0" fillId="0" borderId="55" xfId="0" applyBorder="1" applyAlignment="1">
      <alignment horizontal="center" vertical="center"/>
    </xf>
    <xf numFmtId="0" fontId="0" fillId="0" borderId="57" xfId="0" applyBorder="1" applyAlignment="1">
      <alignment wrapText="1"/>
    </xf>
    <xf numFmtId="0" fontId="6" fillId="0" borderId="0" xfId="0" applyFont="1" applyAlignment="1">
      <alignment horizontal="left" vertical="center"/>
    </xf>
    <xf numFmtId="0" fontId="0" fillId="0" borderId="49" xfId="0" applyBorder="1" applyAlignment="1">
      <alignment horizontal="center" vertical="center"/>
    </xf>
    <xf numFmtId="0" fontId="0" fillId="0" borderId="51" xfId="0" applyBorder="1"/>
    <xf numFmtId="0" fontId="0" fillId="0" borderId="54" xfId="0" applyBorder="1"/>
    <xf numFmtId="0" fontId="0" fillId="0" borderId="60" xfId="0" applyBorder="1" applyAlignment="1">
      <alignment wrapText="1"/>
    </xf>
    <xf numFmtId="0" fontId="6" fillId="0" borderId="0" xfId="0" applyFont="1"/>
    <xf numFmtId="0" fontId="19" fillId="0" borderId="0" xfId="0" applyFont="1" applyBorder="1" applyAlignment="1" applyProtection="1">
      <alignment vertical="center"/>
    </xf>
    <xf numFmtId="0" fontId="19" fillId="0" borderId="61" xfId="0" applyFont="1" applyBorder="1" applyAlignment="1" applyProtection="1">
      <alignment vertical="center" wrapText="1"/>
    </xf>
    <xf numFmtId="0" fontId="20" fillId="0" borderId="0" xfId="0" applyFont="1" applyProtection="1"/>
    <xf numFmtId="0" fontId="0" fillId="2" borderId="1" xfId="0" applyFill="1" applyBorder="1" applyAlignment="1">
      <alignment horizontal="center" vertical="center"/>
    </xf>
    <xf numFmtId="0" fontId="16" fillId="0" borderId="1" xfId="0" applyFont="1" applyBorder="1" applyAlignment="1">
      <alignment horizontal="center"/>
    </xf>
    <xf numFmtId="49" fontId="0" fillId="0" borderId="18" xfId="0" applyNumberFormat="1" applyBorder="1" applyAlignment="1">
      <alignment horizontal="center"/>
    </xf>
    <xf numFmtId="49" fontId="0" fillId="0" borderId="4" xfId="0" applyNumberFormat="1" applyBorder="1" applyAlignment="1">
      <alignment horizontal="center"/>
    </xf>
    <xf numFmtId="0" fontId="0" fillId="0" borderId="6" xfId="0" applyBorder="1" applyAlignment="1">
      <alignment horizontal="center"/>
    </xf>
    <xf numFmtId="0" fontId="6" fillId="2" borderId="12" xfId="0" applyFont="1" applyFill="1" applyBorder="1" applyAlignment="1">
      <alignment horizontal="center" vertical="center"/>
    </xf>
    <xf numFmtId="0" fontId="0" fillId="0" borderId="4" xfId="0" applyBorder="1" applyAlignment="1">
      <alignment horizontal="center" vertical="center"/>
    </xf>
    <xf numFmtId="0" fontId="0" fillId="0" borderId="9" xfId="0" applyFill="1" applyBorder="1" applyAlignment="1">
      <alignment horizontal="center" vertical="center"/>
    </xf>
    <xf numFmtId="0" fontId="0" fillId="13" borderId="1" xfId="0" applyFill="1" applyBorder="1" applyAlignment="1" applyProtection="1">
      <alignment wrapText="1"/>
      <protection locked="0"/>
    </xf>
    <xf numFmtId="0" fontId="0" fillId="13" borderId="1" xfId="0" applyFill="1" applyBorder="1" applyAlignment="1" applyProtection="1">
      <alignment horizontal="center" vertical="center" wrapText="1"/>
      <protection locked="0"/>
    </xf>
    <xf numFmtId="0" fontId="0" fillId="13" borderId="3" xfId="0" applyFill="1" applyBorder="1" applyAlignment="1" applyProtection="1">
      <alignment wrapText="1"/>
      <protection locked="0"/>
    </xf>
    <xf numFmtId="0" fontId="0" fillId="10" borderId="1" xfId="0" applyFill="1" applyBorder="1" applyAlignment="1">
      <alignment wrapText="1"/>
    </xf>
    <xf numFmtId="0" fontId="0" fillId="8" borderId="1" xfId="0" applyFill="1" applyBorder="1" applyAlignment="1">
      <alignment wrapText="1"/>
    </xf>
    <xf numFmtId="14" fontId="0" fillId="13" borderId="1" xfId="0" applyNumberFormat="1" applyFill="1" applyBorder="1" applyAlignment="1" applyProtection="1">
      <alignment horizontal="center" wrapText="1"/>
      <protection locked="0"/>
    </xf>
    <xf numFmtId="1" fontId="0" fillId="13" borderId="1" xfId="0" applyNumberFormat="1" applyFill="1" applyBorder="1" applyAlignment="1" applyProtection="1">
      <alignment horizontal="center" wrapText="1"/>
      <protection locked="0"/>
    </xf>
    <xf numFmtId="14" fontId="0" fillId="13" borderId="1" xfId="0" applyNumberFormat="1" applyFill="1" applyBorder="1" applyAlignment="1" applyProtection="1">
      <alignment horizontal="center" vertical="center" wrapText="1"/>
      <protection locked="0"/>
    </xf>
    <xf numFmtId="0" fontId="0" fillId="0" borderId="18" xfId="0" quotePrefix="1" applyBorder="1"/>
    <xf numFmtId="9" fontId="0" fillId="0" borderId="4" xfId="0" quotePrefix="1" applyNumberFormat="1" applyBorder="1"/>
    <xf numFmtId="164" fontId="0" fillId="13" borderId="1" xfId="2" applyNumberFormat="1" applyFont="1" applyFill="1" applyBorder="1" applyAlignment="1" applyProtection="1">
      <alignment horizontal="right" wrapText="1"/>
      <protection locked="0"/>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9"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7" fillId="13" borderId="23"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2" fillId="3" borderId="0" xfId="0" applyFont="1" applyFill="1" applyAlignment="1">
      <alignment horizontal="center"/>
    </xf>
    <xf numFmtId="0" fontId="7" fillId="13" borderId="24" xfId="0" applyFont="1" applyFill="1" applyBorder="1" applyAlignment="1">
      <alignment horizontal="center" vertical="center" wrapText="1"/>
    </xf>
    <xf numFmtId="0" fontId="7" fillId="13" borderId="4" xfId="0" applyFont="1" applyFill="1" applyBorder="1" applyAlignment="1">
      <alignment horizontal="center" vertical="center"/>
    </xf>
    <xf numFmtId="0" fontId="7" fillId="13" borderId="25" xfId="0" applyFont="1" applyFill="1" applyBorder="1" applyAlignment="1">
      <alignment horizontal="left" vertical="center" wrapText="1"/>
    </xf>
    <xf numFmtId="0" fontId="7" fillId="13" borderId="26" xfId="0" applyFont="1" applyFill="1" applyBorder="1" applyAlignment="1">
      <alignment horizontal="left" vertical="center" wrapText="1"/>
    </xf>
    <xf numFmtId="0" fontId="7" fillId="13" borderId="4" xfId="0" applyFont="1" applyFill="1" applyBorder="1" applyAlignment="1">
      <alignment horizontal="center" vertical="center" wrapText="1"/>
    </xf>
    <xf numFmtId="0" fontId="17" fillId="13" borderId="40" xfId="0" applyFont="1" applyFill="1" applyBorder="1" applyAlignment="1">
      <alignment horizontal="center" vertical="center"/>
    </xf>
    <xf numFmtId="0" fontId="17" fillId="13" borderId="2" xfId="0" applyFont="1" applyFill="1" applyBorder="1" applyAlignment="1">
      <alignment horizontal="center" vertical="center"/>
    </xf>
    <xf numFmtId="0" fontId="17" fillId="13" borderId="41" xfId="0" applyFont="1" applyFill="1" applyBorder="1" applyAlignment="1">
      <alignment horizontal="center" vertical="center"/>
    </xf>
    <xf numFmtId="0" fontId="17" fillId="0" borderId="12" xfId="0" applyFont="1" applyBorder="1" applyAlignment="1" applyProtection="1">
      <alignment horizontal="center" vertical="center"/>
    </xf>
    <xf numFmtId="0" fontId="17" fillId="0" borderId="13" xfId="0" applyFont="1" applyBorder="1" applyAlignment="1" applyProtection="1">
      <alignment horizontal="center" vertical="center"/>
    </xf>
    <xf numFmtId="0" fontId="0" fillId="13" borderId="12" xfId="0" applyFill="1" applyBorder="1" applyAlignment="1" applyProtection="1">
      <alignment horizontal="center" vertical="center" wrapText="1"/>
      <protection locked="0"/>
    </xf>
    <xf numFmtId="0" fontId="0" fillId="13" borderId="13" xfId="0" applyFill="1" applyBorder="1" applyAlignment="1" applyProtection="1">
      <alignment horizontal="center" vertical="center" wrapText="1"/>
      <protection locked="0"/>
    </xf>
    <xf numFmtId="0" fontId="0" fillId="13" borderId="12" xfId="0" applyFill="1" applyBorder="1" applyAlignment="1" applyProtection="1">
      <alignment horizontal="left" vertical="center" wrapText="1"/>
      <protection locked="0"/>
    </xf>
    <xf numFmtId="0" fontId="0" fillId="13" borderId="14" xfId="0" applyFill="1" applyBorder="1" applyAlignment="1" applyProtection="1">
      <alignment horizontal="left" vertical="center" wrapText="1"/>
      <protection locked="0"/>
    </xf>
    <xf numFmtId="0" fontId="0" fillId="13" borderId="13" xfId="0" applyFill="1" applyBorder="1" applyAlignment="1" applyProtection="1">
      <alignment horizontal="left" vertical="center" wrapText="1"/>
      <protection locked="0"/>
    </xf>
    <xf numFmtId="0" fontId="0" fillId="0" borderId="12" xfId="0" applyFill="1" applyBorder="1" applyAlignment="1">
      <alignment horizontal="left" vertical="center"/>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0" fillId="13" borderId="12" xfId="0" applyFill="1" applyBorder="1" applyAlignment="1" applyProtection="1">
      <alignment horizontal="center" vertical="center"/>
      <protection locked="0"/>
    </xf>
    <xf numFmtId="0" fontId="0" fillId="13" borderId="13" xfId="0" applyFill="1" applyBorder="1" applyAlignment="1" applyProtection="1">
      <alignment horizontal="center" vertical="center"/>
      <protection locked="0"/>
    </xf>
    <xf numFmtId="9" fontId="0" fillId="13" borderId="12" xfId="0" applyNumberForma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13" borderId="12" xfId="0" applyFill="1" applyBorder="1" applyAlignment="1" applyProtection="1">
      <alignment horizontal="left" vertical="center"/>
      <protection locked="0"/>
    </xf>
    <xf numFmtId="0" fontId="0" fillId="13" borderId="14" xfId="0" applyFill="1" applyBorder="1" applyAlignment="1" applyProtection="1">
      <alignment horizontal="left" vertical="center"/>
      <protection locked="0"/>
    </xf>
    <xf numFmtId="0" fontId="0" fillId="13" borderId="13" xfId="0" applyFill="1" applyBorder="1" applyAlignment="1" applyProtection="1">
      <alignment horizontal="left" vertical="center"/>
      <protection locked="0"/>
    </xf>
    <xf numFmtId="0" fontId="0" fillId="13" borderId="5" xfId="0" applyFill="1" applyBorder="1" applyAlignment="1" applyProtection="1">
      <alignment horizontal="left" vertical="center" wrapText="1"/>
      <protection locked="0"/>
    </xf>
    <xf numFmtId="0" fontId="0" fillId="13" borderId="6" xfId="0" applyFill="1" applyBorder="1" applyAlignment="1" applyProtection="1">
      <alignment horizontal="left" vertical="center" wrapText="1"/>
      <protection locked="0"/>
    </xf>
    <xf numFmtId="0" fontId="0" fillId="13" borderId="7" xfId="0" applyFill="1" applyBorder="1" applyAlignment="1" applyProtection="1">
      <alignment horizontal="left" vertical="center" wrapText="1"/>
      <protection locked="0"/>
    </xf>
    <xf numFmtId="0" fontId="0" fillId="13" borderId="9" xfId="0" applyFill="1" applyBorder="1" applyAlignment="1" applyProtection="1">
      <alignment horizontal="left" vertical="center" wrapText="1"/>
      <protection locked="0"/>
    </xf>
    <xf numFmtId="0" fontId="0" fillId="13" borderId="10" xfId="0" applyFill="1" applyBorder="1" applyAlignment="1" applyProtection="1">
      <alignment horizontal="left" vertical="center" wrapText="1"/>
      <protection locked="0"/>
    </xf>
    <xf numFmtId="0" fontId="0" fillId="13" borderId="11" xfId="0" applyFill="1" applyBorder="1" applyAlignment="1" applyProtection="1">
      <alignment horizontal="left" vertical="center" wrapText="1"/>
      <protection locked="0"/>
    </xf>
    <xf numFmtId="0" fontId="0" fillId="0" borderId="3" xfId="0" applyBorder="1" applyAlignment="1">
      <alignment horizontal="left" vertical="center"/>
    </xf>
    <xf numFmtId="0" fontId="0" fillId="0" borderId="4" xfId="0" applyBorder="1" applyAlignment="1">
      <alignment horizontal="lef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0" fillId="7" borderId="8"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0" fillId="7" borderId="9"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cellXfs>
  <cellStyles count="3">
    <cellStyle name="Currency" xfId="2" builtinId="4"/>
    <cellStyle name="Hyperlink" xfId="1" builtinId="8"/>
    <cellStyle name="Normal" xfId="0" builtinId="0"/>
  </cellStyles>
  <dxfs count="43">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numFmt numFmtId="165" formatCode="yyyy\-mm\-dd"/>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alignment horizontal="center" vertical="center" textRotation="0" wrapText="1" indent="0" justifyLastLine="0" shrinkToFit="0" readingOrder="0"/>
      <protection locked="0" hidden="0"/>
    </dxf>
    <dxf>
      <alignment horizontal="center" vertical="bottom" textRotation="0" wrapText="0" indent="0"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AA306"/>
        </patternFill>
      </fill>
    </dxf>
  </dxfs>
  <tableStyles count="0" defaultTableStyle="TableStyleMedium2" defaultPivotStyle="PivotStyleLight16"/>
  <colors>
    <mruColors>
      <color rgb="FFFFFF99"/>
      <color rgb="FFB6DF89"/>
      <color rgb="FF99FF33"/>
      <color rgb="FF99FF66"/>
      <color rgb="FFCCFF99"/>
      <color rgb="FFFFFF61"/>
      <color rgb="FFF8FB6B"/>
      <color rgb="FFFAA306"/>
      <color rgb="FFACCCE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52" displayName="Table152" ref="A10:L37" totalsRowShown="0" headerRowDxfId="14" dataDxfId="13" tableBorderDxfId="12">
  <tableColumns count="12">
    <tableColumn id="1" xr3:uid="{00000000-0010-0000-0000-000001000000}" name="ID" dataDxfId="11"/>
    <tableColumn id="13" xr3:uid="{00000000-0010-0000-0000-00000D000000}" name="Type" dataDxfId="10"/>
    <tableColumn id="2" xr3:uid="{00000000-0010-0000-0000-000002000000}" name="Person / Lab" dataDxfId="9"/>
    <tableColumn id="3" xr3:uid="{00000000-0010-0000-0000-000003000000}" name="(Email)" dataDxfId="8"/>
    <tableColumn id="4" xr3:uid="{00000000-0010-0000-0000-000004000000}" name="(Phone)" dataDxfId="7"/>
    <tableColumn id="5" xr3:uid="{00000000-0010-0000-0000-000005000000}" name="Issue" dataDxfId="6"/>
    <tableColumn id="6" xr3:uid="{00000000-0010-0000-0000-000006000000}" name="Notify NIST?" dataDxfId="5"/>
    <tableColumn id="7" xr3:uid="{00000000-0010-0000-0000-000007000000}" name="Suggested Resolution" dataDxfId="4"/>
    <tableColumn id="8" xr3:uid="{00000000-0010-0000-0000-000008000000}" name="Assigned To" dataDxfId="3"/>
    <tableColumn id="9" xr3:uid="{00000000-0010-0000-0000-000009000000}" name="Due Date" dataDxfId="2"/>
    <tableColumn id="10" xr3:uid="{00000000-0010-0000-0000-00000A000000}" name="Evaluation" dataDxfId="1"/>
    <tableColumn id="11" xr3:uid="{00000000-0010-0000-0000-00000B000000}" name="Comment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7.v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9.bin"/><Relationship Id="rId1" Type="http://schemas.openxmlformats.org/officeDocument/2006/relationships/hyperlink" Target="mailto:timothy.osmer@nist.gov"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Q3"/>
  <sheetViews>
    <sheetView tabSelected="1" workbookViewId="0"/>
  </sheetViews>
  <sheetFormatPr defaultRowHeight="15" x14ac:dyDescent="0.25"/>
  <cols>
    <col min="1" max="1" width="85.85546875" customWidth="1"/>
  </cols>
  <sheetData>
    <row r="1" spans="1:17" ht="19.5" thickBot="1" x14ac:dyDescent="0.35">
      <c r="A1" s="148" t="s">
        <v>382</v>
      </c>
    </row>
    <row r="2" spans="1:17" ht="237.75" thickTop="1" thickBot="1" x14ac:dyDescent="0.3">
      <c r="A2" s="147" t="s">
        <v>383</v>
      </c>
      <c r="B2" s="146"/>
      <c r="C2" s="146"/>
      <c r="D2" s="146"/>
      <c r="E2" s="146"/>
      <c r="F2" s="146"/>
      <c r="G2" s="146"/>
      <c r="H2" s="146"/>
      <c r="I2" s="146"/>
      <c r="J2" s="146"/>
      <c r="K2" s="146"/>
      <c r="L2" s="146"/>
      <c r="M2" s="146"/>
      <c r="N2" s="146"/>
      <c r="O2" s="146"/>
      <c r="P2" s="146"/>
      <c r="Q2" s="146"/>
    </row>
    <row r="3" spans="1:17" ht="15.75" thickTop="1" x14ac:dyDescent="0.25"/>
  </sheetData>
  <sheetProtection algorithmName="SHA-512" hashValue="ans7GIrmhqO71lHEfmCxHZdFmjU9KcqJrvyPPgmNHbKA4+N2GvVKbvZ9+BbY0HrWf8k7W7NXtuxHmM8bxw7Vug==" saltValue="lOpTAWe3ca4wKPmJjb+tP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B6DF89"/>
    <pageSetUpPr fitToPage="1"/>
  </sheetPr>
  <dimension ref="A1:Q80"/>
  <sheetViews>
    <sheetView zoomScaleNormal="100" workbookViewId="0"/>
  </sheetViews>
  <sheetFormatPr defaultRowHeight="15" x14ac:dyDescent="0.25"/>
  <cols>
    <col min="1" max="1" width="18.7109375" customWidth="1"/>
    <col min="2" max="2" width="18" customWidth="1"/>
    <col min="3" max="3" width="24.85546875" customWidth="1"/>
    <col min="4" max="4" width="26.42578125" customWidth="1"/>
    <col min="5" max="5" width="10.28515625" customWidth="1"/>
    <col min="6" max="10" width="15.140625" customWidth="1"/>
    <col min="11" max="11" width="13.42578125" customWidth="1"/>
    <col min="12" max="12" width="10.85546875" customWidth="1"/>
    <col min="14" max="14" width="79.140625" customWidth="1"/>
    <col min="15" max="15" width="2.140625" customWidth="1"/>
  </cols>
  <sheetData>
    <row r="1" spans="1:17" ht="21.75" thickBot="1" x14ac:dyDescent="0.4">
      <c r="A1" s="37" t="s">
        <v>156</v>
      </c>
      <c r="O1" s="50"/>
    </row>
    <row r="2" spans="1:17" ht="21.75" thickBot="1" x14ac:dyDescent="0.4">
      <c r="A2" s="37" t="s">
        <v>207</v>
      </c>
      <c r="O2" s="50"/>
      <c r="P2" s="65"/>
      <c r="Q2" t="s">
        <v>154</v>
      </c>
    </row>
    <row r="3" spans="1:17" x14ac:dyDescent="0.25">
      <c r="O3" s="50"/>
    </row>
    <row r="4" spans="1:17" x14ac:dyDescent="0.25">
      <c r="A4" s="11" t="s">
        <v>0</v>
      </c>
      <c r="B4" s="211" t="str">
        <f>IF('P1; Organize the PT'!B4:C4="","",'P1; Organize the PT'!B4:C4)</f>
        <v>----</v>
      </c>
      <c r="C4" s="212"/>
      <c r="O4" s="50"/>
      <c r="P4" t="s">
        <v>431</v>
      </c>
    </row>
    <row r="5" spans="1:17" x14ac:dyDescent="0.25">
      <c r="A5" s="11" t="s">
        <v>3</v>
      </c>
      <c r="B5" s="211" t="str">
        <f>IF('P1; Organize the PT'!B11="","",'P1; Organize the PT'!B11)</f>
        <v/>
      </c>
      <c r="C5" s="212"/>
      <c r="O5" s="50"/>
      <c r="P5" s="39"/>
      <c r="Q5" s="39"/>
    </row>
    <row r="6" spans="1:17" x14ac:dyDescent="0.25">
      <c r="A6" s="11" t="s">
        <v>5</v>
      </c>
      <c r="B6" s="211" t="str">
        <f>IF('P1; Organize the PT'!B14="","",'P1; Organize the PT'!B14)</f>
        <v/>
      </c>
      <c r="C6" s="212"/>
      <c r="O6" s="50"/>
      <c r="P6" s="60" t="s">
        <v>430</v>
      </c>
      <c r="Q6" s="60" t="s">
        <v>432</v>
      </c>
    </row>
    <row r="7" spans="1:17" x14ac:dyDescent="0.25">
      <c r="O7" s="50"/>
    </row>
    <row r="8" spans="1:17" s="14" customFormat="1" x14ac:dyDescent="0.25">
      <c r="B8" s="12"/>
      <c r="C8" s="25" t="s">
        <v>42</v>
      </c>
      <c r="D8" s="26">
        <f ca="1">TODAY()</f>
        <v>43307</v>
      </c>
      <c r="O8" s="69"/>
    </row>
    <row r="9" spans="1:17" s="14" customFormat="1" x14ac:dyDescent="0.25">
      <c r="B9" s="4"/>
      <c r="C9" s="28" t="str">
        <f>'P1; Organize the PT'!B24</f>
        <v>Artifact is available until this date:</v>
      </c>
      <c r="D9" s="29" t="str">
        <f>IF('P1; Organize the PT'!C24="","",'P1; Organize the PT'!C24)</f>
        <v/>
      </c>
      <c r="O9" s="69"/>
    </row>
    <row r="10" spans="1:17" x14ac:dyDescent="0.25">
      <c r="B10" s="11"/>
      <c r="C10" s="28" t="str">
        <f>'P1; Organize the PT'!B25</f>
        <v>Draft Analysis and Report Due to NIST:</v>
      </c>
      <c r="D10" s="29" t="str">
        <f>IF('P1; Organize the PT'!C25="","",'P1; Organize the PT'!C25)</f>
        <v/>
      </c>
      <c r="O10" s="50"/>
    </row>
    <row r="11" spans="1:17" x14ac:dyDescent="0.25">
      <c r="B11" s="11"/>
      <c r="C11" s="28" t="str">
        <f>'P1; Organize the PT'!B26</f>
        <v>NIST Distribution of Final Report:</v>
      </c>
      <c r="D11" s="29" t="str">
        <f>IF('P1; Organize the PT'!C26="","",'P1; Organize the PT'!C26)</f>
        <v/>
      </c>
      <c r="O11" s="50"/>
    </row>
    <row r="12" spans="1:17" x14ac:dyDescent="0.25">
      <c r="B12" s="11"/>
      <c r="C12" s="28" t="str">
        <f>'P1; Organize the PT'!B27</f>
        <v>Time in calendar days allotted per lab:</v>
      </c>
      <c r="D12" s="30" t="str">
        <f>IF('P1; Organize the PT'!C27="","",'P1; Organize the PT'!C27)</f>
        <v/>
      </c>
      <c r="O12" s="50"/>
    </row>
    <row r="13" spans="1:17" ht="15.75" thickBot="1" x14ac:dyDescent="0.3">
      <c r="O13" s="50"/>
    </row>
    <row r="14" spans="1:17" ht="15.75" thickBot="1" x14ac:dyDescent="0.3">
      <c r="A14" s="213" t="s">
        <v>363</v>
      </c>
      <c r="B14" s="214"/>
      <c r="C14" s="214"/>
      <c r="D14" s="214"/>
      <c r="E14" s="214"/>
      <c r="F14" s="214"/>
      <c r="G14" s="214"/>
      <c r="H14" s="214"/>
      <c r="I14" s="214"/>
      <c r="J14" s="214"/>
      <c r="K14" s="215"/>
      <c r="O14" s="50"/>
    </row>
    <row r="15" spans="1:17" ht="45" x14ac:dyDescent="0.25">
      <c r="A15" s="17" t="s">
        <v>87</v>
      </c>
      <c r="B15" s="17" t="s">
        <v>91</v>
      </c>
      <c r="C15" s="16" t="s">
        <v>14</v>
      </c>
      <c r="D15" s="16" t="s">
        <v>15</v>
      </c>
      <c r="E15" s="18" t="s">
        <v>34</v>
      </c>
      <c r="F15" s="18" t="s">
        <v>63</v>
      </c>
      <c r="G15" s="18" t="s">
        <v>35</v>
      </c>
      <c r="H15" s="17" t="s">
        <v>125</v>
      </c>
      <c r="I15" s="18" t="s">
        <v>64</v>
      </c>
      <c r="J15" s="17" t="s">
        <v>86</v>
      </c>
      <c r="K15" s="17" t="s">
        <v>37</v>
      </c>
      <c r="L15" s="83" t="s">
        <v>362</v>
      </c>
      <c r="O15" s="50"/>
    </row>
    <row r="16" spans="1:17" x14ac:dyDescent="0.25">
      <c r="A16" s="4" t="str">
        <f>IF('P1; Organize the PT'!A30="","",'P1; Organize the PT'!A30)</f>
        <v/>
      </c>
      <c r="B16" s="19" t="str">
        <f>IF('P1; Organize the PT'!B30="","",'P1; Organize the PT'!B30)</f>
        <v/>
      </c>
      <c r="C16" s="4" t="str">
        <f>IF('P1; Organize the PT'!C30="","",'P1; Organize the PT'!C30)</f>
        <v/>
      </c>
      <c r="D16" s="4" t="str">
        <f>IF('P1; Organize the PT'!D30="","",'P1; Organize the PT'!D30)</f>
        <v/>
      </c>
      <c r="E16" s="118"/>
      <c r="F16" s="119"/>
      <c r="G16" s="119"/>
      <c r="H16" s="120"/>
      <c r="I16" s="119"/>
      <c r="J16" s="121"/>
      <c r="K16" s="10" t="str">
        <f>IF(I16="","",I16-F16)</f>
        <v/>
      </c>
      <c r="L16" s="121"/>
      <c r="O16" s="50"/>
    </row>
    <row r="17" spans="1:15" x14ac:dyDescent="0.25">
      <c r="A17" s="149" t="str">
        <f>IF('P1; Organize the PT'!A31="","",'P1; Organize the PT'!A31)</f>
        <v/>
      </c>
      <c r="B17" s="19" t="str">
        <f>IF('P1; Organize the PT'!B31="","",'P1; Organize the PT'!B31)</f>
        <v/>
      </c>
      <c r="C17" s="149" t="str">
        <f>IF('P1; Organize the PT'!C31="","",'P1; Organize the PT'!C31)</f>
        <v/>
      </c>
      <c r="D17" s="149" t="str">
        <f>IF('P1; Organize the PT'!D31="","",'P1; Organize the PT'!D31)</f>
        <v/>
      </c>
      <c r="E17" s="118"/>
      <c r="F17" s="119"/>
      <c r="G17" s="119"/>
      <c r="H17" s="120"/>
      <c r="I17" s="119"/>
      <c r="J17" s="121"/>
      <c r="K17" s="10" t="str">
        <f t="shared" ref="K17:K65" si="0">IF(I17="","",I17-F17)</f>
        <v/>
      </c>
      <c r="L17" s="121"/>
      <c r="O17" s="50"/>
    </row>
    <row r="18" spans="1:15" x14ac:dyDescent="0.25">
      <c r="A18" s="149" t="str">
        <f>IF('P1; Organize the PT'!A32="","",'P1; Organize the PT'!A32)</f>
        <v/>
      </c>
      <c r="B18" s="19" t="str">
        <f>IF('P1; Organize the PT'!B32="","",'P1; Organize the PT'!B32)</f>
        <v/>
      </c>
      <c r="C18" s="149" t="str">
        <f>IF('P1; Organize the PT'!C32="","",'P1; Organize the PT'!C32)</f>
        <v/>
      </c>
      <c r="D18" s="149" t="str">
        <f>IF('P1; Organize the PT'!D32="","",'P1; Organize the PT'!D32)</f>
        <v/>
      </c>
      <c r="E18" s="118"/>
      <c r="F18" s="119"/>
      <c r="G18" s="119"/>
      <c r="H18" s="120"/>
      <c r="I18" s="119"/>
      <c r="J18" s="121"/>
      <c r="K18" s="10" t="str">
        <f t="shared" si="0"/>
        <v/>
      </c>
      <c r="L18" s="121"/>
      <c r="O18" s="50"/>
    </row>
    <row r="19" spans="1:15" x14ac:dyDescent="0.25">
      <c r="A19" s="149" t="str">
        <f>IF('P1; Organize the PT'!A33="","",'P1; Organize the PT'!A33)</f>
        <v/>
      </c>
      <c r="B19" s="19" t="str">
        <f>IF('P1; Organize the PT'!B33="","",'P1; Organize the PT'!B33)</f>
        <v/>
      </c>
      <c r="C19" s="149" t="str">
        <f>IF('P1; Organize the PT'!C33="","",'P1; Organize the PT'!C33)</f>
        <v/>
      </c>
      <c r="D19" s="149" t="str">
        <f>IF('P1; Organize the PT'!D33="","",'P1; Organize the PT'!D33)</f>
        <v/>
      </c>
      <c r="E19" s="118"/>
      <c r="F19" s="119"/>
      <c r="G19" s="119"/>
      <c r="H19" s="120"/>
      <c r="I19" s="119"/>
      <c r="J19" s="121"/>
      <c r="K19" s="10" t="str">
        <f t="shared" si="0"/>
        <v/>
      </c>
      <c r="L19" s="121"/>
      <c r="O19" s="50"/>
    </row>
    <row r="20" spans="1:15" x14ac:dyDescent="0.25">
      <c r="A20" s="149" t="str">
        <f>IF('P1; Organize the PT'!A34="","",'P1; Organize the PT'!A34)</f>
        <v/>
      </c>
      <c r="B20" s="19" t="str">
        <f>IF('P1; Organize the PT'!B34="","",'P1; Organize the PT'!B34)</f>
        <v/>
      </c>
      <c r="C20" s="149" t="str">
        <f>IF('P1; Organize the PT'!C34="","",'P1; Organize the PT'!C34)</f>
        <v/>
      </c>
      <c r="D20" s="149" t="str">
        <f>IF('P1; Organize the PT'!D34="","",'P1; Organize the PT'!D34)</f>
        <v/>
      </c>
      <c r="E20" s="118"/>
      <c r="F20" s="119"/>
      <c r="G20" s="119"/>
      <c r="H20" s="120"/>
      <c r="I20" s="119"/>
      <c r="J20" s="121"/>
      <c r="K20" s="10" t="str">
        <f t="shared" si="0"/>
        <v/>
      </c>
      <c r="L20" s="121"/>
      <c r="O20" s="50"/>
    </row>
    <row r="21" spans="1:15" x14ac:dyDescent="0.25">
      <c r="A21" s="149" t="str">
        <f>IF('P1; Organize the PT'!A35="","",'P1; Organize the PT'!A35)</f>
        <v/>
      </c>
      <c r="B21" s="19" t="str">
        <f>IF('P1; Organize the PT'!B35="","",'P1; Organize the PT'!B35)</f>
        <v/>
      </c>
      <c r="C21" s="149" t="str">
        <f>IF('P1; Organize the PT'!C35="","",'P1; Organize the PT'!C35)</f>
        <v/>
      </c>
      <c r="D21" s="149" t="str">
        <f>IF('P1; Organize the PT'!D35="","",'P1; Organize the PT'!D35)</f>
        <v/>
      </c>
      <c r="E21" s="118"/>
      <c r="F21" s="119"/>
      <c r="G21" s="119"/>
      <c r="H21" s="120"/>
      <c r="I21" s="119"/>
      <c r="J21" s="121"/>
      <c r="K21" s="10" t="str">
        <f t="shared" si="0"/>
        <v/>
      </c>
      <c r="L21" s="121"/>
      <c r="O21" s="50"/>
    </row>
    <row r="22" spans="1:15" x14ac:dyDescent="0.25">
      <c r="A22" s="149" t="str">
        <f>IF('P1; Organize the PT'!A36="","",'P1; Organize the PT'!A36)</f>
        <v/>
      </c>
      <c r="B22" s="19" t="str">
        <f>IF('P1; Organize the PT'!B36="","",'P1; Organize the PT'!B36)</f>
        <v/>
      </c>
      <c r="C22" s="149" t="str">
        <f>IF('P1; Organize the PT'!C36="","",'P1; Organize the PT'!C36)</f>
        <v/>
      </c>
      <c r="D22" s="149" t="str">
        <f>IF('P1; Organize the PT'!D36="","",'P1; Organize the PT'!D36)</f>
        <v/>
      </c>
      <c r="E22" s="118"/>
      <c r="F22" s="119"/>
      <c r="G22" s="119"/>
      <c r="H22" s="120"/>
      <c r="I22" s="119"/>
      <c r="J22" s="121"/>
      <c r="K22" s="10" t="str">
        <f t="shared" si="0"/>
        <v/>
      </c>
      <c r="L22" s="121"/>
      <c r="O22" s="50"/>
    </row>
    <row r="23" spans="1:15" x14ac:dyDescent="0.25">
      <c r="A23" s="149" t="str">
        <f>IF('P1; Organize the PT'!A37="","",'P1; Organize the PT'!A37)</f>
        <v/>
      </c>
      <c r="B23" s="19" t="str">
        <f>IF('P1; Organize the PT'!B37="","",'P1; Organize the PT'!B37)</f>
        <v/>
      </c>
      <c r="C23" s="149" t="str">
        <f>IF('P1; Organize the PT'!C37="","",'P1; Organize the PT'!C37)</f>
        <v/>
      </c>
      <c r="D23" s="149" t="str">
        <f>IF('P1; Organize the PT'!D37="","",'P1; Organize the PT'!D37)</f>
        <v/>
      </c>
      <c r="E23" s="118"/>
      <c r="F23" s="119"/>
      <c r="G23" s="119"/>
      <c r="H23" s="120"/>
      <c r="I23" s="119"/>
      <c r="J23" s="121"/>
      <c r="K23" s="10" t="str">
        <f t="shared" si="0"/>
        <v/>
      </c>
      <c r="L23" s="121"/>
      <c r="O23" s="50"/>
    </row>
    <row r="24" spans="1:15" x14ac:dyDescent="0.25">
      <c r="A24" s="149" t="str">
        <f>IF('P1; Organize the PT'!A38="","",'P1; Organize the PT'!A38)</f>
        <v/>
      </c>
      <c r="B24" s="19" t="str">
        <f>IF('P1; Organize the PT'!B38="","",'P1; Organize the PT'!B38)</f>
        <v/>
      </c>
      <c r="C24" s="149" t="str">
        <f>IF('P1; Organize the PT'!C38="","",'P1; Organize the PT'!C38)</f>
        <v/>
      </c>
      <c r="D24" s="149" t="str">
        <f>IF('P1; Organize the PT'!D38="","",'P1; Organize the PT'!D38)</f>
        <v/>
      </c>
      <c r="E24" s="118"/>
      <c r="F24" s="119"/>
      <c r="G24" s="119"/>
      <c r="H24" s="120"/>
      <c r="I24" s="119"/>
      <c r="J24" s="121"/>
      <c r="K24" s="10" t="str">
        <f t="shared" si="0"/>
        <v/>
      </c>
      <c r="L24" s="121"/>
      <c r="O24" s="50"/>
    </row>
    <row r="25" spans="1:15" x14ac:dyDescent="0.25">
      <c r="A25" s="149" t="str">
        <f>IF('P1; Organize the PT'!A39="","",'P1; Organize the PT'!A39)</f>
        <v/>
      </c>
      <c r="B25" s="19" t="str">
        <f>IF('P1; Organize the PT'!B39="","",'P1; Organize the PT'!B39)</f>
        <v/>
      </c>
      <c r="C25" s="149" t="str">
        <f>IF('P1; Organize the PT'!C39="","",'P1; Organize the PT'!C39)</f>
        <v/>
      </c>
      <c r="D25" s="149" t="str">
        <f>IF('P1; Organize the PT'!D39="","",'P1; Organize the PT'!D39)</f>
        <v/>
      </c>
      <c r="E25" s="118"/>
      <c r="F25" s="119"/>
      <c r="G25" s="119"/>
      <c r="H25" s="120"/>
      <c r="I25" s="119"/>
      <c r="J25" s="121"/>
      <c r="K25" s="10" t="str">
        <f t="shared" si="0"/>
        <v/>
      </c>
      <c r="L25" s="121"/>
      <c r="O25" s="50"/>
    </row>
    <row r="26" spans="1:15" x14ac:dyDescent="0.25">
      <c r="A26" s="149" t="str">
        <f>IF('P1; Organize the PT'!A40="","",'P1; Organize the PT'!A40)</f>
        <v/>
      </c>
      <c r="B26" s="19" t="str">
        <f>IF('P1; Organize the PT'!B40="","",'P1; Organize the PT'!B40)</f>
        <v/>
      </c>
      <c r="C26" s="149" t="str">
        <f>IF('P1; Organize the PT'!C40="","",'P1; Organize the PT'!C40)</f>
        <v/>
      </c>
      <c r="D26" s="149" t="str">
        <f>IF('P1; Organize the PT'!D40="","",'P1; Organize the PT'!D40)</f>
        <v/>
      </c>
      <c r="E26" s="118"/>
      <c r="F26" s="119"/>
      <c r="G26" s="119"/>
      <c r="H26" s="120"/>
      <c r="I26" s="119"/>
      <c r="J26" s="121"/>
      <c r="K26" s="10" t="str">
        <f t="shared" si="0"/>
        <v/>
      </c>
      <c r="L26" s="121"/>
      <c r="O26" s="50"/>
    </row>
    <row r="27" spans="1:15" x14ac:dyDescent="0.25">
      <c r="A27" s="149" t="str">
        <f>IF('P1; Organize the PT'!A41="","",'P1; Organize the PT'!A41)</f>
        <v/>
      </c>
      <c r="B27" s="19" t="str">
        <f>IF('P1; Organize the PT'!B41="","",'P1; Organize the PT'!B41)</f>
        <v/>
      </c>
      <c r="C27" s="149" t="str">
        <f>IF('P1; Organize the PT'!C41="","",'P1; Organize the PT'!C41)</f>
        <v/>
      </c>
      <c r="D27" s="149" t="str">
        <f>IF('P1; Organize the PT'!D41="","",'P1; Organize the PT'!D41)</f>
        <v/>
      </c>
      <c r="E27" s="118"/>
      <c r="F27" s="119"/>
      <c r="G27" s="119"/>
      <c r="H27" s="120"/>
      <c r="I27" s="119"/>
      <c r="J27" s="121"/>
      <c r="K27" s="10" t="str">
        <f t="shared" si="0"/>
        <v/>
      </c>
      <c r="L27" s="121"/>
      <c r="O27" s="50"/>
    </row>
    <row r="28" spans="1:15" x14ac:dyDescent="0.25">
      <c r="A28" s="149" t="str">
        <f>IF('P1; Organize the PT'!A42="","",'P1; Organize the PT'!A42)</f>
        <v/>
      </c>
      <c r="B28" s="19" t="str">
        <f>IF('P1; Organize the PT'!B42="","",'P1; Organize the PT'!B42)</f>
        <v/>
      </c>
      <c r="C28" s="149" t="str">
        <f>IF('P1; Organize the PT'!C42="","",'P1; Organize the PT'!C42)</f>
        <v/>
      </c>
      <c r="D28" s="149" t="str">
        <f>IF('P1; Organize the PT'!D42="","",'P1; Organize the PT'!D42)</f>
        <v/>
      </c>
      <c r="E28" s="118"/>
      <c r="F28" s="119"/>
      <c r="G28" s="119"/>
      <c r="H28" s="120"/>
      <c r="I28" s="119"/>
      <c r="J28" s="121"/>
      <c r="K28" s="10" t="str">
        <f t="shared" si="0"/>
        <v/>
      </c>
      <c r="L28" s="121"/>
      <c r="O28" s="50"/>
    </row>
    <row r="29" spans="1:15" x14ac:dyDescent="0.25">
      <c r="A29" s="149" t="str">
        <f>IF('P1; Organize the PT'!A43="","",'P1; Organize the PT'!A43)</f>
        <v/>
      </c>
      <c r="B29" s="19" t="str">
        <f>IF('P1; Organize the PT'!B43="","",'P1; Organize the PT'!B43)</f>
        <v/>
      </c>
      <c r="C29" s="149" t="str">
        <f>IF('P1; Organize the PT'!C43="","",'P1; Organize the PT'!C43)</f>
        <v/>
      </c>
      <c r="D29" s="149" t="str">
        <f>IF('P1; Organize the PT'!D43="","",'P1; Organize the PT'!D43)</f>
        <v/>
      </c>
      <c r="E29" s="118"/>
      <c r="F29" s="119"/>
      <c r="G29" s="119"/>
      <c r="H29" s="120"/>
      <c r="I29" s="119"/>
      <c r="J29" s="121"/>
      <c r="K29" s="10" t="str">
        <f t="shared" si="0"/>
        <v/>
      </c>
      <c r="L29" s="121"/>
      <c r="O29" s="50"/>
    </row>
    <row r="30" spans="1:15" x14ac:dyDescent="0.25">
      <c r="A30" s="149" t="str">
        <f>IF('P1; Organize the PT'!A44="","",'P1; Organize the PT'!A44)</f>
        <v/>
      </c>
      <c r="B30" s="19" t="str">
        <f>IF('P1; Organize the PT'!B44="","",'P1; Organize the PT'!B44)</f>
        <v/>
      </c>
      <c r="C30" s="149" t="str">
        <f>IF('P1; Organize the PT'!C44="","",'P1; Organize the PT'!C44)</f>
        <v/>
      </c>
      <c r="D30" s="149" t="str">
        <f>IF('P1; Organize the PT'!D44="","",'P1; Organize the PT'!D44)</f>
        <v/>
      </c>
      <c r="E30" s="118"/>
      <c r="F30" s="119"/>
      <c r="G30" s="119"/>
      <c r="H30" s="120"/>
      <c r="I30" s="119"/>
      <c r="J30" s="121"/>
      <c r="K30" s="10" t="str">
        <f t="shared" si="0"/>
        <v/>
      </c>
      <c r="L30" s="121"/>
      <c r="O30" s="50"/>
    </row>
    <row r="31" spans="1:15" x14ac:dyDescent="0.25">
      <c r="A31" s="149" t="str">
        <f>IF('P1; Organize the PT'!A45="","",'P1; Organize the PT'!A45)</f>
        <v/>
      </c>
      <c r="B31" s="19" t="str">
        <f>IF('P1; Organize the PT'!B45="","",'P1; Organize the PT'!B45)</f>
        <v/>
      </c>
      <c r="C31" s="149" t="str">
        <f>IF('P1; Organize the PT'!C45="","",'P1; Organize the PT'!C45)</f>
        <v/>
      </c>
      <c r="D31" s="149" t="str">
        <f>IF('P1; Organize the PT'!D45="","",'P1; Organize the PT'!D45)</f>
        <v/>
      </c>
      <c r="E31" s="118"/>
      <c r="F31" s="119"/>
      <c r="G31" s="119"/>
      <c r="H31" s="120"/>
      <c r="I31" s="119"/>
      <c r="J31" s="121"/>
      <c r="K31" s="10" t="str">
        <f t="shared" si="0"/>
        <v/>
      </c>
      <c r="L31" s="121"/>
      <c r="O31" s="50"/>
    </row>
    <row r="32" spans="1:15" x14ac:dyDescent="0.25">
      <c r="A32" s="149" t="str">
        <f>IF('P1; Organize the PT'!A46="","",'P1; Organize the PT'!A46)</f>
        <v/>
      </c>
      <c r="B32" s="19" t="str">
        <f>IF('P1; Organize the PT'!B46="","",'P1; Organize the PT'!B46)</f>
        <v/>
      </c>
      <c r="C32" s="149" t="str">
        <f>IF('P1; Organize the PT'!C46="","",'P1; Organize the PT'!C46)</f>
        <v/>
      </c>
      <c r="D32" s="149" t="str">
        <f>IF('P1; Organize the PT'!D46="","",'P1; Organize the PT'!D46)</f>
        <v/>
      </c>
      <c r="E32" s="118"/>
      <c r="F32" s="119"/>
      <c r="G32" s="119"/>
      <c r="H32" s="120"/>
      <c r="I32" s="119"/>
      <c r="J32" s="121"/>
      <c r="K32" s="10" t="str">
        <f t="shared" si="0"/>
        <v/>
      </c>
      <c r="L32" s="121"/>
      <c r="O32" s="50"/>
    </row>
    <row r="33" spans="1:15" x14ac:dyDescent="0.25">
      <c r="A33" s="149" t="str">
        <f>IF('P1; Organize the PT'!A47="","",'P1; Organize the PT'!A47)</f>
        <v/>
      </c>
      <c r="B33" s="19" t="str">
        <f>IF('P1; Organize the PT'!B47="","",'P1; Organize the PT'!B47)</f>
        <v/>
      </c>
      <c r="C33" s="149" t="str">
        <f>IF('P1; Organize the PT'!C47="","",'P1; Organize the PT'!C47)</f>
        <v/>
      </c>
      <c r="D33" s="149" t="str">
        <f>IF('P1; Organize the PT'!D47="","",'P1; Organize the PT'!D47)</f>
        <v/>
      </c>
      <c r="E33" s="118"/>
      <c r="F33" s="119"/>
      <c r="G33" s="119"/>
      <c r="H33" s="120"/>
      <c r="I33" s="119"/>
      <c r="J33" s="121"/>
      <c r="K33" s="10" t="str">
        <f t="shared" si="0"/>
        <v/>
      </c>
      <c r="L33" s="121"/>
      <c r="O33" s="50"/>
    </row>
    <row r="34" spans="1:15" x14ac:dyDescent="0.25">
      <c r="A34" s="149" t="str">
        <f>IF('P1; Organize the PT'!A48="","",'P1; Organize the PT'!A48)</f>
        <v/>
      </c>
      <c r="B34" s="19" t="str">
        <f>IF('P1; Organize the PT'!B48="","",'P1; Organize the PT'!B48)</f>
        <v/>
      </c>
      <c r="C34" s="149" t="str">
        <f>IF('P1; Organize the PT'!C48="","",'P1; Organize the PT'!C48)</f>
        <v/>
      </c>
      <c r="D34" s="149" t="str">
        <f>IF('P1; Organize the PT'!D48="","",'P1; Organize the PT'!D48)</f>
        <v/>
      </c>
      <c r="E34" s="118"/>
      <c r="F34" s="119"/>
      <c r="G34" s="119"/>
      <c r="H34" s="120"/>
      <c r="I34" s="119"/>
      <c r="J34" s="121"/>
      <c r="K34" s="10" t="str">
        <f t="shared" si="0"/>
        <v/>
      </c>
      <c r="L34" s="121"/>
      <c r="O34" s="50"/>
    </row>
    <row r="35" spans="1:15" x14ac:dyDescent="0.25">
      <c r="A35" s="149" t="str">
        <f>IF('P1; Organize the PT'!A49="","",'P1; Organize the PT'!A49)</f>
        <v/>
      </c>
      <c r="B35" s="19" t="str">
        <f>IF('P1; Organize the PT'!B49="","",'P1; Organize the PT'!B49)</f>
        <v/>
      </c>
      <c r="C35" s="149" t="str">
        <f>IF('P1; Organize the PT'!C49="","",'P1; Organize the PT'!C49)</f>
        <v/>
      </c>
      <c r="D35" s="149" t="str">
        <f>IF('P1; Organize the PT'!D49="","",'P1; Organize the PT'!D49)</f>
        <v/>
      </c>
      <c r="E35" s="118"/>
      <c r="F35" s="119"/>
      <c r="G35" s="119"/>
      <c r="H35" s="120"/>
      <c r="I35" s="119"/>
      <c r="J35" s="121"/>
      <c r="K35" s="10" t="str">
        <f t="shared" si="0"/>
        <v/>
      </c>
      <c r="L35" s="121"/>
      <c r="O35" s="50"/>
    </row>
    <row r="36" spans="1:15" x14ac:dyDescent="0.25">
      <c r="A36" s="149" t="str">
        <f>IF('P1; Organize the PT'!A50="","",'P1; Organize the PT'!A50)</f>
        <v/>
      </c>
      <c r="B36" s="19" t="str">
        <f>IF('P1; Organize the PT'!B50="","",'P1; Organize the PT'!B50)</f>
        <v/>
      </c>
      <c r="C36" s="149" t="str">
        <f>IF('P1; Organize the PT'!C50="","",'P1; Organize the PT'!C50)</f>
        <v/>
      </c>
      <c r="D36" s="149" t="str">
        <f>IF('P1; Organize the PT'!D50="","",'P1; Organize the PT'!D50)</f>
        <v/>
      </c>
      <c r="E36" s="118"/>
      <c r="F36" s="119"/>
      <c r="G36" s="119"/>
      <c r="H36" s="120"/>
      <c r="I36" s="119"/>
      <c r="J36" s="121"/>
      <c r="K36" s="10" t="str">
        <f t="shared" si="0"/>
        <v/>
      </c>
      <c r="L36" s="121"/>
      <c r="O36" s="50"/>
    </row>
    <row r="37" spans="1:15" x14ac:dyDescent="0.25">
      <c r="A37" s="149" t="str">
        <f>IF('P1; Organize the PT'!A51="","",'P1; Organize the PT'!A51)</f>
        <v/>
      </c>
      <c r="B37" s="19" t="str">
        <f>IF('P1; Organize the PT'!B51="","",'P1; Organize the PT'!B51)</f>
        <v/>
      </c>
      <c r="C37" s="149" t="str">
        <f>IF('P1; Organize the PT'!C51="","",'P1; Organize the PT'!C51)</f>
        <v/>
      </c>
      <c r="D37" s="149" t="str">
        <f>IF('P1; Organize the PT'!D51="","",'P1; Organize the PT'!D51)</f>
        <v/>
      </c>
      <c r="E37" s="118"/>
      <c r="F37" s="119"/>
      <c r="G37" s="119"/>
      <c r="H37" s="120"/>
      <c r="I37" s="119"/>
      <c r="J37" s="121"/>
      <c r="K37" s="10" t="str">
        <f t="shared" si="0"/>
        <v/>
      </c>
      <c r="L37" s="121"/>
      <c r="O37" s="50"/>
    </row>
    <row r="38" spans="1:15" x14ac:dyDescent="0.25">
      <c r="A38" s="149" t="str">
        <f>IF('P1; Organize the PT'!A52="","",'P1; Organize the PT'!A52)</f>
        <v/>
      </c>
      <c r="B38" s="19" t="str">
        <f>IF('P1; Organize the PT'!B52="","",'P1; Organize the PT'!B52)</f>
        <v/>
      </c>
      <c r="C38" s="149" t="str">
        <f>IF('P1; Organize the PT'!C52="","",'P1; Organize the PT'!C52)</f>
        <v/>
      </c>
      <c r="D38" s="149" t="str">
        <f>IF('P1; Organize the PT'!D52="","",'P1; Organize the PT'!D52)</f>
        <v/>
      </c>
      <c r="E38" s="118"/>
      <c r="F38" s="119"/>
      <c r="G38" s="119"/>
      <c r="H38" s="120"/>
      <c r="I38" s="119"/>
      <c r="J38" s="121"/>
      <c r="K38" s="10" t="str">
        <f t="shared" si="0"/>
        <v/>
      </c>
      <c r="L38" s="121"/>
      <c r="O38" s="50"/>
    </row>
    <row r="39" spans="1:15" x14ac:dyDescent="0.25">
      <c r="A39" s="149" t="str">
        <f>IF('P1; Organize the PT'!A53="","",'P1; Organize the PT'!A53)</f>
        <v/>
      </c>
      <c r="B39" s="19" t="str">
        <f>IF('P1; Organize the PT'!B53="","",'P1; Organize the PT'!B53)</f>
        <v/>
      </c>
      <c r="C39" s="149" t="str">
        <f>IF('P1; Organize the PT'!C53="","",'P1; Organize the PT'!C53)</f>
        <v/>
      </c>
      <c r="D39" s="149" t="str">
        <f>IF('P1; Organize the PT'!D53="","",'P1; Organize the PT'!D53)</f>
        <v/>
      </c>
      <c r="E39" s="118"/>
      <c r="F39" s="119"/>
      <c r="G39" s="119"/>
      <c r="H39" s="120"/>
      <c r="I39" s="119"/>
      <c r="J39" s="121"/>
      <c r="K39" s="10" t="str">
        <f t="shared" si="0"/>
        <v/>
      </c>
      <c r="L39" s="121"/>
      <c r="O39" s="50"/>
    </row>
    <row r="40" spans="1:15" x14ac:dyDescent="0.25">
      <c r="A40" s="149" t="str">
        <f>IF('P1; Organize the PT'!A54="","",'P1; Organize the PT'!A54)</f>
        <v/>
      </c>
      <c r="B40" s="19" t="str">
        <f>IF('P1; Organize the PT'!B54="","",'P1; Organize the PT'!B54)</f>
        <v/>
      </c>
      <c r="C40" s="149" t="str">
        <f>IF('P1; Organize the PT'!C54="","",'P1; Organize the PT'!C54)</f>
        <v/>
      </c>
      <c r="D40" s="149" t="str">
        <f>IF('P1; Organize the PT'!D54="","",'P1; Organize the PT'!D54)</f>
        <v/>
      </c>
      <c r="E40" s="118"/>
      <c r="F40" s="119"/>
      <c r="G40" s="119"/>
      <c r="H40" s="120"/>
      <c r="I40" s="119"/>
      <c r="J40" s="121"/>
      <c r="K40" s="10" t="str">
        <f t="shared" si="0"/>
        <v/>
      </c>
      <c r="L40" s="121"/>
      <c r="O40" s="50"/>
    </row>
    <row r="41" spans="1:15" x14ac:dyDescent="0.25">
      <c r="A41" s="149" t="str">
        <f>IF('P1; Organize the PT'!A55="","",'P1; Organize the PT'!A55)</f>
        <v/>
      </c>
      <c r="B41" s="19" t="str">
        <f>IF('P1; Organize the PT'!B55="","",'P1; Organize the PT'!B55)</f>
        <v/>
      </c>
      <c r="C41" s="149" t="str">
        <f>IF('P1; Organize the PT'!C55="","",'P1; Organize the PT'!C55)</f>
        <v/>
      </c>
      <c r="D41" s="149" t="str">
        <f>IF('P1; Organize the PT'!D55="","",'P1; Organize the PT'!D55)</f>
        <v/>
      </c>
      <c r="E41" s="118"/>
      <c r="F41" s="119"/>
      <c r="G41" s="119"/>
      <c r="H41" s="120"/>
      <c r="I41" s="119"/>
      <c r="J41" s="121"/>
      <c r="K41" s="10" t="str">
        <f t="shared" si="0"/>
        <v/>
      </c>
      <c r="L41" s="121"/>
      <c r="O41" s="50"/>
    </row>
    <row r="42" spans="1:15" x14ac:dyDescent="0.25">
      <c r="A42" s="149" t="str">
        <f>IF('P1; Organize the PT'!A56="","",'P1; Organize the PT'!A56)</f>
        <v/>
      </c>
      <c r="B42" s="19" t="str">
        <f>IF('P1; Organize the PT'!B56="","",'P1; Organize the PT'!B56)</f>
        <v/>
      </c>
      <c r="C42" s="149" t="str">
        <f>IF('P1; Organize the PT'!C56="","",'P1; Organize the PT'!C56)</f>
        <v/>
      </c>
      <c r="D42" s="149" t="str">
        <f>IF('P1; Organize the PT'!D56="","",'P1; Organize the PT'!D56)</f>
        <v/>
      </c>
      <c r="E42" s="118"/>
      <c r="F42" s="119"/>
      <c r="G42" s="119"/>
      <c r="H42" s="120"/>
      <c r="I42" s="119"/>
      <c r="J42" s="121"/>
      <c r="K42" s="10" t="str">
        <f t="shared" si="0"/>
        <v/>
      </c>
      <c r="L42" s="121"/>
      <c r="O42" s="50"/>
    </row>
    <row r="43" spans="1:15" x14ac:dyDescent="0.25">
      <c r="A43" s="149" t="str">
        <f>IF('P1; Organize the PT'!A57="","",'P1; Organize the PT'!A57)</f>
        <v/>
      </c>
      <c r="B43" s="19" t="str">
        <f>IF('P1; Organize the PT'!B57="","",'P1; Organize the PT'!B57)</f>
        <v/>
      </c>
      <c r="C43" s="149" t="str">
        <f>IF('P1; Organize the PT'!C57="","",'P1; Organize the PT'!C57)</f>
        <v/>
      </c>
      <c r="D43" s="149" t="str">
        <f>IF('P1; Organize the PT'!D57="","",'P1; Organize the PT'!D57)</f>
        <v/>
      </c>
      <c r="E43" s="118"/>
      <c r="F43" s="119"/>
      <c r="G43" s="119"/>
      <c r="H43" s="120"/>
      <c r="I43" s="119"/>
      <c r="J43" s="121"/>
      <c r="K43" s="10" t="str">
        <f t="shared" si="0"/>
        <v/>
      </c>
      <c r="L43" s="121"/>
      <c r="O43" s="50"/>
    </row>
    <row r="44" spans="1:15" x14ac:dyDescent="0.25">
      <c r="A44" s="149" t="str">
        <f>IF('P1; Organize the PT'!A58="","",'P1; Organize the PT'!A58)</f>
        <v/>
      </c>
      <c r="B44" s="19" t="str">
        <f>IF('P1; Organize the PT'!B58="","",'P1; Organize the PT'!B58)</f>
        <v/>
      </c>
      <c r="C44" s="149" t="str">
        <f>IF('P1; Organize the PT'!C58="","",'P1; Organize the PT'!C58)</f>
        <v/>
      </c>
      <c r="D44" s="149" t="str">
        <f>IF('P1; Organize the PT'!D58="","",'P1; Organize the PT'!D58)</f>
        <v/>
      </c>
      <c r="E44" s="118"/>
      <c r="F44" s="119"/>
      <c r="G44" s="119"/>
      <c r="H44" s="120"/>
      <c r="I44" s="119"/>
      <c r="J44" s="121"/>
      <c r="K44" s="10" t="str">
        <f t="shared" si="0"/>
        <v/>
      </c>
      <c r="L44" s="121"/>
      <c r="O44" s="50"/>
    </row>
    <row r="45" spans="1:15" x14ac:dyDescent="0.25">
      <c r="A45" s="149" t="str">
        <f>IF('P1; Organize the PT'!A59="","",'P1; Organize the PT'!A59)</f>
        <v/>
      </c>
      <c r="B45" s="19" t="str">
        <f>IF('P1; Organize the PT'!B59="","",'P1; Organize the PT'!B59)</f>
        <v/>
      </c>
      <c r="C45" s="149" t="str">
        <f>IF('P1; Organize the PT'!C59="","",'P1; Organize the PT'!C59)</f>
        <v/>
      </c>
      <c r="D45" s="149" t="str">
        <f>IF('P1; Organize the PT'!D59="","",'P1; Organize the PT'!D59)</f>
        <v/>
      </c>
      <c r="E45" s="118"/>
      <c r="F45" s="119"/>
      <c r="G45" s="119"/>
      <c r="H45" s="120"/>
      <c r="I45" s="119"/>
      <c r="J45" s="121"/>
      <c r="K45" s="10" t="str">
        <f t="shared" si="0"/>
        <v/>
      </c>
      <c r="L45" s="121"/>
      <c r="O45" s="50"/>
    </row>
    <row r="46" spans="1:15" x14ac:dyDescent="0.25">
      <c r="A46" s="149" t="str">
        <f>IF('P1; Organize the PT'!A60="","",'P1; Organize the PT'!A60)</f>
        <v/>
      </c>
      <c r="B46" s="19" t="str">
        <f>IF('P1; Organize the PT'!B60="","",'P1; Organize the PT'!B60)</f>
        <v/>
      </c>
      <c r="C46" s="149" t="str">
        <f>IF('P1; Organize the PT'!C60="","",'P1; Organize the PT'!C60)</f>
        <v/>
      </c>
      <c r="D46" s="149" t="str">
        <f>IF('P1; Organize the PT'!D60="","",'P1; Organize the PT'!D60)</f>
        <v/>
      </c>
      <c r="E46" s="118"/>
      <c r="F46" s="119"/>
      <c r="G46" s="119"/>
      <c r="H46" s="120"/>
      <c r="I46" s="119"/>
      <c r="J46" s="121"/>
      <c r="K46" s="10" t="str">
        <f t="shared" si="0"/>
        <v/>
      </c>
      <c r="L46" s="121"/>
      <c r="O46" s="50"/>
    </row>
    <row r="47" spans="1:15" x14ac:dyDescent="0.25">
      <c r="A47" s="149" t="str">
        <f>IF('P1; Organize the PT'!A61="","",'P1; Organize the PT'!A61)</f>
        <v/>
      </c>
      <c r="B47" s="19" t="str">
        <f>IF('P1; Organize the PT'!B61="","",'P1; Organize the PT'!B61)</f>
        <v/>
      </c>
      <c r="C47" s="149" t="str">
        <f>IF('P1; Organize the PT'!C61="","",'P1; Organize the PT'!C61)</f>
        <v/>
      </c>
      <c r="D47" s="149" t="str">
        <f>IF('P1; Organize the PT'!D61="","",'P1; Organize the PT'!D61)</f>
        <v/>
      </c>
      <c r="E47" s="118"/>
      <c r="F47" s="119"/>
      <c r="G47" s="119"/>
      <c r="H47" s="120"/>
      <c r="I47" s="119"/>
      <c r="J47" s="121"/>
      <c r="K47" s="10" t="str">
        <f t="shared" si="0"/>
        <v/>
      </c>
      <c r="L47" s="121"/>
      <c r="O47" s="50"/>
    </row>
    <row r="48" spans="1:15" x14ac:dyDescent="0.25">
      <c r="A48" s="149" t="str">
        <f>IF('P1; Organize the PT'!A62="","",'P1; Organize the PT'!A62)</f>
        <v/>
      </c>
      <c r="B48" s="19" t="str">
        <f>IF('P1; Organize the PT'!B62="","",'P1; Organize the PT'!B62)</f>
        <v/>
      </c>
      <c r="C48" s="149" t="str">
        <f>IF('P1; Organize the PT'!C62="","",'P1; Organize the PT'!C62)</f>
        <v/>
      </c>
      <c r="D48" s="149" t="str">
        <f>IF('P1; Organize the PT'!D62="","",'P1; Organize the PT'!D62)</f>
        <v/>
      </c>
      <c r="E48" s="118"/>
      <c r="F48" s="119"/>
      <c r="G48" s="119"/>
      <c r="H48" s="120"/>
      <c r="I48" s="119"/>
      <c r="J48" s="121"/>
      <c r="K48" s="10" t="str">
        <f t="shared" si="0"/>
        <v/>
      </c>
      <c r="L48" s="121"/>
      <c r="O48" s="50"/>
    </row>
    <row r="49" spans="1:15" x14ac:dyDescent="0.25">
      <c r="A49" s="149" t="str">
        <f>IF('P1; Organize the PT'!A63="","",'P1; Organize the PT'!A63)</f>
        <v/>
      </c>
      <c r="B49" s="19" t="str">
        <f>IF('P1; Organize the PT'!B63="","",'P1; Organize the PT'!B63)</f>
        <v/>
      </c>
      <c r="C49" s="149" t="str">
        <f>IF('P1; Organize the PT'!C63="","",'P1; Organize the PT'!C63)</f>
        <v/>
      </c>
      <c r="D49" s="149" t="str">
        <f>IF('P1; Organize the PT'!D63="","",'P1; Organize the PT'!D63)</f>
        <v/>
      </c>
      <c r="E49" s="118"/>
      <c r="F49" s="119"/>
      <c r="G49" s="119"/>
      <c r="H49" s="120"/>
      <c r="I49" s="119"/>
      <c r="J49" s="121"/>
      <c r="K49" s="10" t="str">
        <f t="shared" si="0"/>
        <v/>
      </c>
      <c r="L49" s="121"/>
      <c r="O49" s="50"/>
    </row>
    <row r="50" spans="1:15" x14ac:dyDescent="0.25">
      <c r="A50" s="149" t="str">
        <f>IF('P1; Organize the PT'!A64="","",'P1; Organize the PT'!A64)</f>
        <v/>
      </c>
      <c r="B50" s="19" t="str">
        <f>IF('P1; Organize the PT'!B64="","",'P1; Organize the PT'!B64)</f>
        <v/>
      </c>
      <c r="C50" s="149" t="str">
        <f>IF('P1; Organize the PT'!C64="","",'P1; Organize the PT'!C64)</f>
        <v/>
      </c>
      <c r="D50" s="149" t="str">
        <f>IF('P1; Organize the PT'!D64="","",'P1; Organize the PT'!D64)</f>
        <v/>
      </c>
      <c r="E50" s="118"/>
      <c r="F50" s="119"/>
      <c r="G50" s="119"/>
      <c r="H50" s="120"/>
      <c r="I50" s="119"/>
      <c r="J50" s="121"/>
      <c r="K50" s="10" t="str">
        <f t="shared" si="0"/>
        <v/>
      </c>
      <c r="L50" s="121"/>
      <c r="O50" s="50"/>
    </row>
    <row r="51" spans="1:15" x14ac:dyDescent="0.25">
      <c r="A51" s="149" t="str">
        <f>IF('P1; Organize the PT'!A65="","",'P1; Organize the PT'!A65)</f>
        <v/>
      </c>
      <c r="B51" s="19" t="str">
        <f>IF('P1; Organize the PT'!B65="","",'P1; Organize the PT'!B65)</f>
        <v/>
      </c>
      <c r="C51" s="149" t="str">
        <f>IF('P1; Organize the PT'!C65="","",'P1; Organize the PT'!C65)</f>
        <v/>
      </c>
      <c r="D51" s="149" t="str">
        <f>IF('P1; Organize the PT'!D65="","",'P1; Organize the PT'!D65)</f>
        <v/>
      </c>
      <c r="E51" s="118"/>
      <c r="F51" s="119"/>
      <c r="G51" s="119"/>
      <c r="H51" s="120"/>
      <c r="I51" s="119"/>
      <c r="J51" s="121"/>
      <c r="K51" s="10" t="str">
        <f t="shared" si="0"/>
        <v/>
      </c>
      <c r="L51" s="121"/>
      <c r="O51" s="50"/>
    </row>
    <row r="52" spans="1:15" x14ac:dyDescent="0.25">
      <c r="A52" s="149" t="str">
        <f>IF('P1; Organize the PT'!A66="","",'P1; Organize the PT'!A66)</f>
        <v/>
      </c>
      <c r="B52" s="19" t="str">
        <f>IF('P1; Organize the PT'!B66="","",'P1; Organize the PT'!B66)</f>
        <v/>
      </c>
      <c r="C52" s="149" t="str">
        <f>IF('P1; Organize the PT'!C66="","",'P1; Organize the PT'!C66)</f>
        <v/>
      </c>
      <c r="D52" s="149" t="str">
        <f>IF('P1; Organize the PT'!D66="","",'P1; Organize the PT'!D66)</f>
        <v/>
      </c>
      <c r="E52" s="118"/>
      <c r="F52" s="119"/>
      <c r="G52" s="119"/>
      <c r="H52" s="120"/>
      <c r="I52" s="119"/>
      <c r="J52" s="121"/>
      <c r="K52" s="10" t="str">
        <f t="shared" si="0"/>
        <v/>
      </c>
      <c r="L52" s="121"/>
      <c r="O52" s="50"/>
    </row>
    <row r="53" spans="1:15" x14ac:dyDescent="0.25">
      <c r="A53" s="149" t="str">
        <f>IF('P1; Organize the PT'!A67="","",'P1; Organize the PT'!A67)</f>
        <v/>
      </c>
      <c r="B53" s="19" t="str">
        <f>IF('P1; Organize the PT'!B67="","",'P1; Organize the PT'!B67)</f>
        <v/>
      </c>
      <c r="C53" s="149" t="str">
        <f>IF('P1; Organize the PT'!C67="","",'P1; Organize the PT'!C67)</f>
        <v/>
      </c>
      <c r="D53" s="149" t="str">
        <f>IF('P1; Organize the PT'!D67="","",'P1; Organize the PT'!D67)</f>
        <v/>
      </c>
      <c r="E53" s="118"/>
      <c r="F53" s="119"/>
      <c r="G53" s="119"/>
      <c r="H53" s="120"/>
      <c r="I53" s="119"/>
      <c r="J53" s="121"/>
      <c r="K53" s="10" t="str">
        <f t="shared" si="0"/>
        <v/>
      </c>
      <c r="L53" s="121"/>
      <c r="O53" s="50"/>
    </row>
    <row r="54" spans="1:15" x14ac:dyDescent="0.25">
      <c r="A54" s="149" t="str">
        <f>IF('P1; Organize the PT'!A68="","",'P1; Organize the PT'!A68)</f>
        <v/>
      </c>
      <c r="B54" s="19" t="str">
        <f>IF('P1; Organize the PT'!B68="","",'P1; Organize the PT'!B68)</f>
        <v/>
      </c>
      <c r="C54" s="149" t="str">
        <f>IF('P1; Organize the PT'!C68="","",'P1; Organize the PT'!C68)</f>
        <v/>
      </c>
      <c r="D54" s="149" t="str">
        <f>IF('P1; Organize the PT'!D68="","",'P1; Organize the PT'!D68)</f>
        <v/>
      </c>
      <c r="E54" s="118"/>
      <c r="F54" s="119"/>
      <c r="G54" s="119"/>
      <c r="H54" s="120"/>
      <c r="I54" s="119"/>
      <c r="J54" s="121"/>
      <c r="K54" s="10" t="str">
        <f t="shared" si="0"/>
        <v/>
      </c>
      <c r="L54" s="121"/>
      <c r="O54" s="50"/>
    </row>
    <row r="55" spans="1:15" x14ac:dyDescent="0.25">
      <c r="A55" s="149" t="str">
        <f>IF('P1; Organize the PT'!A69="","",'P1; Organize the PT'!A69)</f>
        <v/>
      </c>
      <c r="B55" s="19" t="str">
        <f>IF('P1; Organize the PT'!B69="","",'P1; Organize the PT'!B69)</f>
        <v/>
      </c>
      <c r="C55" s="149" t="str">
        <f>IF('P1; Organize the PT'!C69="","",'P1; Organize the PT'!C69)</f>
        <v/>
      </c>
      <c r="D55" s="149" t="str">
        <f>IF('P1; Organize the PT'!D69="","",'P1; Organize the PT'!D69)</f>
        <v/>
      </c>
      <c r="E55" s="118"/>
      <c r="F55" s="119"/>
      <c r="G55" s="119"/>
      <c r="H55" s="120"/>
      <c r="I55" s="119"/>
      <c r="J55" s="121"/>
      <c r="K55" s="10" t="str">
        <f t="shared" si="0"/>
        <v/>
      </c>
      <c r="L55" s="121"/>
      <c r="O55" s="50"/>
    </row>
    <row r="56" spans="1:15" x14ac:dyDescent="0.25">
      <c r="A56" s="149" t="str">
        <f>IF('P1; Organize the PT'!A70="","",'P1; Organize the PT'!A70)</f>
        <v/>
      </c>
      <c r="B56" s="19" t="str">
        <f>IF('P1; Organize the PT'!B70="","",'P1; Organize the PT'!B70)</f>
        <v/>
      </c>
      <c r="C56" s="149" t="str">
        <f>IF('P1; Organize the PT'!C70="","",'P1; Organize the PT'!C70)</f>
        <v/>
      </c>
      <c r="D56" s="149" t="str">
        <f>IF('P1; Organize the PT'!D70="","",'P1; Organize the PT'!D70)</f>
        <v/>
      </c>
      <c r="E56" s="118"/>
      <c r="F56" s="119"/>
      <c r="G56" s="119"/>
      <c r="H56" s="120"/>
      <c r="I56" s="119"/>
      <c r="J56" s="121"/>
      <c r="K56" s="10" t="str">
        <f t="shared" si="0"/>
        <v/>
      </c>
      <c r="L56" s="121"/>
      <c r="O56" s="50"/>
    </row>
    <row r="57" spans="1:15" x14ac:dyDescent="0.25">
      <c r="A57" s="149" t="str">
        <f>IF('P1; Organize the PT'!A71="","",'P1; Organize the PT'!A71)</f>
        <v/>
      </c>
      <c r="B57" s="19" t="str">
        <f>IF('P1; Organize the PT'!B71="","",'P1; Organize the PT'!B71)</f>
        <v/>
      </c>
      <c r="C57" s="149" t="str">
        <f>IF('P1; Organize the PT'!C71="","",'P1; Organize the PT'!C71)</f>
        <v/>
      </c>
      <c r="D57" s="149" t="str">
        <f>IF('P1; Organize the PT'!D71="","",'P1; Organize the PT'!D71)</f>
        <v/>
      </c>
      <c r="E57" s="118"/>
      <c r="F57" s="119"/>
      <c r="G57" s="119"/>
      <c r="H57" s="120"/>
      <c r="I57" s="119"/>
      <c r="J57" s="121"/>
      <c r="K57" s="10" t="str">
        <f t="shared" si="0"/>
        <v/>
      </c>
      <c r="L57" s="121"/>
      <c r="O57" s="50"/>
    </row>
    <row r="58" spans="1:15" x14ac:dyDescent="0.25">
      <c r="A58" s="149" t="str">
        <f>IF('P1; Organize the PT'!A72="","",'P1; Organize the PT'!A72)</f>
        <v/>
      </c>
      <c r="B58" s="19" t="str">
        <f>IF('P1; Organize the PT'!B72="","",'P1; Organize the PT'!B72)</f>
        <v/>
      </c>
      <c r="C58" s="149" t="str">
        <f>IF('P1; Organize the PT'!C72="","",'P1; Organize the PT'!C72)</f>
        <v/>
      </c>
      <c r="D58" s="149" t="str">
        <f>IF('P1; Organize the PT'!D72="","",'P1; Organize the PT'!D72)</f>
        <v/>
      </c>
      <c r="E58" s="118"/>
      <c r="F58" s="119"/>
      <c r="G58" s="119"/>
      <c r="H58" s="120"/>
      <c r="I58" s="119"/>
      <c r="J58" s="121"/>
      <c r="K58" s="10" t="str">
        <f t="shared" si="0"/>
        <v/>
      </c>
      <c r="L58" s="121"/>
      <c r="O58" s="50"/>
    </row>
    <row r="59" spans="1:15" x14ac:dyDescent="0.25">
      <c r="A59" s="149" t="str">
        <f>IF('P1; Organize the PT'!A73="","",'P1; Organize the PT'!A73)</f>
        <v/>
      </c>
      <c r="B59" s="19" t="str">
        <f>IF('P1; Organize the PT'!B73="","",'P1; Organize the PT'!B73)</f>
        <v/>
      </c>
      <c r="C59" s="149" t="str">
        <f>IF('P1; Organize the PT'!C73="","",'P1; Organize the PT'!C73)</f>
        <v/>
      </c>
      <c r="D59" s="149" t="str">
        <f>IF('P1; Organize the PT'!D73="","",'P1; Organize the PT'!D73)</f>
        <v/>
      </c>
      <c r="E59" s="118"/>
      <c r="F59" s="119"/>
      <c r="G59" s="119"/>
      <c r="H59" s="120"/>
      <c r="I59" s="119"/>
      <c r="J59" s="121"/>
      <c r="K59" s="10" t="str">
        <f t="shared" si="0"/>
        <v/>
      </c>
      <c r="L59" s="121"/>
      <c r="O59" s="50"/>
    </row>
    <row r="60" spans="1:15" x14ac:dyDescent="0.25">
      <c r="A60" s="149" t="str">
        <f>IF('P1; Organize the PT'!A74="","",'P1; Organize the PT'!A74)</f>
        <v/>
      </c>
      <c r="B60" s="19" t="str">
        <f>IF('P1; Organize the PT'!B74="","",'P1; Organize the PT'!B74)</f>
        <v/>
      </c>
      <c r="C60" s="149" t="str">
        <f>IF('P1; Organize the PT'!C74="","",'P1; Organize the PT'!C74)</f>
        <v/>
      </c>
      <c r="D60" s="149" t="str">
        <f>IF('P1; Organize the PT'!D74="","",'P1; Organize the PT'!D74)</f>
        <v/>
      </c>
      <c r="E60" s="118"/>
      <c r="F60" s="119"/>
      <c r="G60" s="119"/>
      <c r="H60" s="120"/>
      <c r="I60" s="119"/>
      <c r="J60" s="121"/>
      <c r="K60" s="10" t="str">
        <f t="shared" si="0"/>
        <v/>
      </c>
      <c r="L60" s="121"/>
      <c r="O60" s="50"/>
    </row>
    <row r="61" spans="1:15" x14ac:dyDescent="0.25">
      <c r="A61" s="149" t="str">
        <f>IF('P1; Organize the PT'!A75="","",'P1; Organize the PT'!A75)</f>
        <v/>
      </c>
      <c r="B61" s="19" t="str">
        <f>IF('P1; Organize the PT'!B75="","",'P1; Organize the PT'!B75)</f>
        <v/>
      </c>
      <c r="C61" s="149" t="str">
        <f>IF('P1; Organize the PT'!C75="","",'P1; Organize the PT'!C75)</f>
        <v/>
      </c>
      <c r="D61" s="149" t="str">
        <f>IF('P1; Organize the PT'!D75="","",'P1; Organize the PT'!D75)</f>
        <v/>
      </c>
      <c r="E61" s="118"/>
      <c r="F61" s="119"/>
      <c r="G61" s="119"/>
      <c r="H61" s="120"/>
      <c r="I61" s="119"/>
      <c r="J61" s="121"/>
      <c r="K61" s="10" t="str">
        <f t="shared" si="0"/>
        <v/>
      </c>
      <c r="L61" s="121"/>
      <c r="O61" s="50"/>
    </row>
    <row r="62" spans="1:15" x14ac:dyDescent="0.25">
      <c r="A62" s="149" t="str">
        <f>IF('P1; Organize the PT'!A76="","",'P1; Organize the PT'!A76)</f>
        <v/>
      </c>
      <c r="B62" s="19" t="str">
        <f>IF('P1; Organize the PT'!B76="","",'P1; Organize the PT'!B76)</f>
        <v/>
      </c>
      <c r="C62" s="149" t="str">
        <f>IF('P1; Organize the PT'!C76="","",'P1; Organize the PT'!C76)</f>
        <v/>
      </c>
      <c r="D62" s="149" t="str">
        <f>IF('P1; Organize the PT'!D76="","",'P1; Organize the PT'!D76)</f>
        <v/>
      </c>
      <c r="E62" s="118"/>
      <c r="F62" s="119"/>
      <c r="G62" s="119"/>
      <c r="H62" s="120"/>
      <c r="I62" s="119"/>
      <c r="J62" s="121"/>
      <c r="K62" s="10" t="str">
        <f t="shared" si="0"/>
        <v/>
      </c>
      <c r="L62" s="121"/>
      <c r="O62" s="50"/>
    </row>
    <row r="63" spans="1:15" x14ac:dyDescent="0.25">
      <c r="A63" s="149" t="str">
        <f>IF('P1; Organize the PT'!A77="","",'P1; Organize the PT'!A77)</f>
        <v/>
      </c>
      <c r="B63" s="19" t="str">
        <f>IF('P1; Organize the PT'!B77="","",'P1; Organize the PT'!B77)</f>
        <v/>
      </c>
      <c r="C63" s="149" t="str">
        <f>IF('P1; Organize the PT'!C77="","",'P1; Organize the PT'!C77)</f>
        <v/>
      </c>
      <c r="D63" s="149" t="str">
        <f>IF('P1; Organize the PT'!D77="","",'P1; Organize the PT'!D77)</f>
        <v/>
      </c>
      <c r="E63" s="118"/>
      <c r="F63" s="119"/>
      <c r="G63" s="119"/>
      <c r="H63" s="120"/>
      <c r="I63" s="119"/>
      <c r="J63" s="121"/>
      <c r="K63" s="10" t="str">
        <f t="shared" si="0"/>
        <v/>
      </c>
      <c r="L63" s="121"/>
      <c r="O63" s="50"/>
    </row>
    <row r="64" spans="1:15" x14ac:dyDescent="0.25">
      <c r="A64" s="149" t="str">
        <f>IF('P1; Organize the PT'!A78="","",'P1; Organize the PT'!A78)</f>
        <v/>
      </c>
      <c r="B64" s="19" t="str">
        <f>IF('P1; Organize the PT'!B78="","",'P1; Organize the PT'!B78)</f>
        <v/>
      </c>
      <c r="C64" s="149" t="str">
        <f>IF('P1; Organize the PT'!C78="","",'P1; Organize the PT'!C78)</f>
        <v/>
      </c>
      <c r="D64" s="149" t="str">
        <f>IF('P1; Organize the PT'!D78="","",'P1; Organize the PT'!D78)</f>
        <v/>
      </c>
      <c r="E64" s="118"/>
      <c r="F64" s="119"/>
      <c r="G64" s="119"/>
      <c r="H64" s="120"/>
      <c r="I64" s="119"/>
      <c r="J64" s="121"/>
      <c r="K64" s="10" t="str">
        <f t="shared" si="0"/>
        <v/>
      </c>
      <c r="L64" s="121"/>
      <c r="O64" s="50"/>
    </row>
    <row r="65" spans="1:15" x14ac:dyDescent="0.25">
      <c r="A65" s="149" t="str">
        <f>IF('P1; Organize the PT'!A79="","",'P1; Organize the PT'!A79)</f>
        <v/>
      </c>
      <c r="B65" s="19" t="str">
        <f>IF('P1; Organize the PT'!B79="","",'P1; Organize the PT'!B79)</f>
        <v/>
      </c>
      <c r="C65" s="149" t="str">
        <f>IF('P1; Organize the PT'!C79="","",'P1; Organize the PT'!C79)</f>
        <v/>
      </c>
      <c r="D65" s="149" t="str">
        <f>IF('P1; Organize the PT'!D79="","",'P1; Organize the PT'!D79)</f>
        <v/>
      </c>
      <c r="E65" s="118"/>
      <c r="F65" s="119"/>
      <c r="G65" s="119"/>
      <c r="H65" s="120"/>
      <c r="I65" s="119"/>
      <c r="J65" s="121"/>
      <c r="K65" s="10" t="str">
        <f t="shared" si="0"/>
        <v/>
      </c>
      <c r="L65" s="121"/>
      <c r="O65" s="50"/>
    </row>
    <row r="66" spans="1:15" x14ac:dyDescent="0.25">
      <c r="A66" s="13" t="s">
        <v>370</v>
      </c>
      <c r="B66" s="81"/>
      <c r="C66" s="81"/>
      <c r="D66" s="81"/>
      <c r="E66" s="81"/>
      <c r="F66" s="81"/>
      <c r="G66" s="81"/>
      <c r="H66" s="81"/>
      <c r="I66" s="81"/>
      <c r="J66" s="81"/>
      <c r="K66" s="82"/>
      <c r="O66" s="50"/>
    </row>
    <row r="67" spans="1:15" x14ac:dyDescent="0.25">
      <c r="A67" s="216"/>
      <c r="B67" s="217"/>
      <c r="C67" s="217"/>
      <c r="D67" s="217"/>
      <c r="E67" s="217"/>
      <c r="F67" s="217"/>
      <c r="G67" s="217"/>
      <c r="H67" s="217"/>
      <c r="I67" s="217"/>
      <c r="J67" s="217"/>
      <c r="K67" s="218"/>
      <c r="O67" s="50"/>
    </row>
    <row r="68" spans="1:15" x14ac:dyDescent="0.25">
      <c r="A68" s="216"/>
      <c r="B68" s="217"/>
      <c r="C68" s="217"/>
      <c r="D68" s="217"/>
      <c r="E68" s="217"/>
      <c r="F68" s="217"/>
      <c r="G68" s="217"/>
      <c r="H68" s="217"/>
      <c r="I68" s="217"/>
      <c r="J68" s="217"/>
      <c r="K68" s="218"/>
      <c r="O68" s="50"/>
    </row>
    <row r="69" spans="1:15" x14ac:dyDescent="0.25">
      <c r="A69" s="216"/>
      <c r="B69" s="217"/>
      <c r="C69" s="217"/>
      <c r="D69" s="217"/>
      <c r="E69" s="217"/>
      <c r="F69" s="217"/>
      <c r="G69" s="217"/>
      <c r="H69" s="217"/>
      <c r="I69" s="217"/>
      <c r="J69" s="217"/>
      <c r="K69" s="218"/>
      <c r="O69" s="50"/>
    </row>
    <row r="70" spans="1:15" x14ac:dyDescent="0.25">
      <c r="A70" s="216"/>
      <c r="B70" s="217"/>
      <c r="C70" s="217"/>
      <c r="D70" s="217"/>
      <c r="E70" s="217"/>
      <c r="F70" s="217"/>
      <c r="G70" s="217"/>
      <c r="H70" s="217"/>
      <c r="I70" s="217"/>
      <c r="J70" s="217"/>
      <c r="K70" s="218"/>
      <c r="O70" s="50"/>
    </row>
    <row r="71" spans="1:15" x14ac:dyDescent="0.25">
      <c r="A71" s="216"/>
      <c r="B71" s="217"/>
      <c r="C71" s="217"/>
      <c r="D71" s="217"/>
      <c r="E71" s="217"/>
      <c r="F71" s="217"/>
      <c r="G71" s="217"/>
      <c r="H71" s="217"/>
      <c r="I71" s="217"/>
      <c r="J71" s="217"/>
      <c r="K71" s="218"/>
      <c r="O71" s="50"/>
    </row>
    <row r="72" spans="1:15" x14ac:dyDescent="0.25">
      <c r="A72" s="216"/>
      <c r="B72" s="217"/>
      <c r="C72" s="217"/>
      <c r="D72" s="217"/>
      <c r="E72" s="217"/>
      <c r="F72" s="217"/>
      <c r="G72" s="217"/>
      <c r="H72" s="217"/>
      <c r="I72" s="217"/>
      <c r="J72" s="217"/>
      <c r="K72" s="218"/>
      <c r="O72" s="50"/>
    </row>
    <row r="73" spans="1:15" x14ac:dyDescent="0.25">
      <c r="A73" s="216"/>
      <c r="B73" s="217"/>
      <c r="C73" s="217"/>
      <c r="D73" s="217"/>
      <c r="E73" s="217"/>
      <c r="F73" s="217"/>
      <c r="G73" s="217"/>
      <c r="H73" s="217"/>
      <c r="I73" s="217"/>
      <c r="J73" s="217"/>
      <c r="K73" s="218"/>
      <c r="O73" s="50"/>
    </row>
    <row r="74" spans="1:15" x14ac:dyDescent="0.25">
      <c r="A74" s="216"/>
      <c r="B74" s="217"/>
      <c r="C74" s="217"/>
      <c r="D74" s="217"/>
      <c r="E74" s="217"/>
      <c r="F74" s="217"/>
      <c r="G74" s="217"/>
      <c r="H74" s="217"/>
      <c r="I74" s="217"/>
      <c r="J74" s="217"/>
      <c r="K74" s="218"/>
      <c r="O74" s="50"/>
    </row>
    <row r="75" spans="1:15" x14ac:dyDescent="0.25">
      <c r="A75" s="216"/>
      <c r="B75" s="217"/>
      <c r="C75" s="217"/>
      <c r="D75" s="217"/>
      <c r="E75" s="217"/>
      <c r="F75" s="217"/>
      <c r="G75" s="217"/>
      <c r="H75" s="217"/>
      <c r="I75" s="217"/>
      <c r="J75" s="217"/>
      <c r="K75" s="218"/>
      <c r="O75" s="50"/>
    </row>
    <row r="76" spans="1:15" x14ac:dyDescent="0.25">
      <c r="A76" s="219"/>
      <c r="B76" s="220"/>
      <c r="C76" s="220"/>
      <c r="D76" s="220"/>
      <c r="E76" s="220"/>
      <c r="F76" s="220"/>
      <c r="G76" s="220"/>
      <c r="H76" s="220"/>
      <c r="I76" s="220"/>
      <c r="J76" s="220"/>
      <c r="K76" s="221"/>
      <c r="O76" s="50"/>
    </row>
    <row r="77" spans="1:15" x14ac:dyDescent="0.25">
      <c r="O77" s="50"/>
    </row>
    <row r="78" spans="1:15" x14ac:dyDescent="0.25">
      <c r="O78" s="50"/>
    </row>
    <row r="79" spans="1:15" x14ac:dyDescent="0.25">
      <c r="O79" s="50"/>
    </row>
    <row r="80" spans="1:15" x14ac:dyDescent="0.25">
      <c r="O80" s="50"/>
    </row>
  </sheetData>
  <sheetProtection algorithmName="SHA-512" hashValue="47zpsAvyb2apBe5BW+O5xGw7I9xzEdimwjXfBxbeinEyH3ns+UO8PwZYb7JM/1tC55V5jolF4jzx31w3CMY/EQ==" saltValue="VR5S8R46NXmW5fDoBFcoGQ==" spinCount="100000" sheet="1" objects="1" scenarios="1"/>
  <mergeCells count="5">
    <mergeCell ref="A14:K14"/>
    <mergeCell ref="B4:C4"/>
    <mergeCell ref="B5:C5"/>
    <mergeCell ref="B6:C6"/>
    <mergeCell ref="A67:K76"/>
  </mergeCells>
  <conditionalFormatting sqref="A16:C65">
    <cfRule type="expression" dxfId="18" priority="7">
      <formula>$A16&lt;&gt;""</formula>
    </cfRule>
  </conditionalFormatting>
  <conditionalFormatting sqref="E16:J21 L16:L21 A67:K76 L35:L41 E35:J41 E46:J65 L46:L65">
    <cfRule type="cellIs" dxfId="17" priority="5" operator="greaterThan">
      <formula>$P$2</formula>
    </cfRule>
  </conditionalFormatting>
  <conditionalFormatting sqref="L22:L34 E22:J34">
    <cfRule type="cellIs" dxfId="16" priority="3" operator="greaterThan">
      <formula>$P$2</formula>
    </cfRule>
  </conditionalFormatting>
  <conditionalFormatting sqref="L42:L45 E42:J45">
    <cfRule type="cellIs" dxfId="15" priority="1" operator="greaterThan">
      <formula>$P$2</formula>
    </cfRule>
  </conditionalFormatting>
  <dataValidations count="2">
    <dataValidation type="list" allowBlank="1" showInputMessage="1" showErrorMessage="1" sqref="E16:E65" xr:uid="{00000000-0002-0000-0900-000000000000}">
      <formula1>$P$5:$P$6</formula1>
    </dataValidation>
    <dataValidation type="list" allowBlank="1" showInputMessage="1" prompt="Leave cells blank if the answer is &quot;No&quot;_x000a_Coordinator may enter dates in lieu of &quot;Y&quot;" sqref="G16:H65 L16:L65" xr:uid="{00000000-0002-0000-0900-000001000000}">
      <formula1>$Q$5:$Q$6</formula1>
    </dataValidation>
  </dataValidations>
  <pageMargins left="0.25" right="0.25" top="0.75" bottom="0.75" header="0.3" footer="0.3"/>
  <pageSetup scale="67" fitToHeight="0" orientation="landscape" r:id="rId1"/>
  <headerFooter>
    <oddFooter>&amp;LWeights and Measures&amp;CPage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B6DF89"/>
    <pageSetUpPr fitToPage="1"/>
  </sheetPr>
  <dimension ref="A1:Q40"/>
  <sheetViews>
    <sheetView zoomScaleNormal="100" workbookViewId="0"/>
  </sheetViews>
  <sheetFormatPr defaultRowHeight="15" x14ac:dyDescent="0.25"/>
  <cols>
    <col min="1" max="1" width="18.7109375" customWidth="1"/>
    <col min="2" max="2" width="17.140625" customWidth="1"/>
    <col min="3" max="3" width="24.85546875" customWidth="1"/>
    <col min="4" max="4" width="26.42578125" customWidth="1"/>
    <col min="5" max="5" width="18" customWidth="1"/>
    <col min="6" max="6" width="25.85546875" customWidth="1"/>
    <col min="7" max="7" width="12.85546875" customWidth="1"/>
    <col min="8" max="8" width="25.85546875" customWidth="1"/>
    <col min="9" max="11" width="15.140625" customWidth="1"/>
    <col min="12" max="12" width="25.85546875" customWidth="1"/>
    <col min="13" max="13" width="10.85546875" customWidth="1"/>
    <col min="14" max="14" width="97.7109375" customWidth="1"/>
    <col min="15" max="15" width="2.140625" customWidth="1"/>
  </cols>
  <sheetData>
    <row r="1" spans="1:17" ht="21" x14ac:dyDescent="0.35">
      <c r="A1" s="37" t="s">
        <v>156</v>
      </c>
      <c r="O1" s="50"/>
    </row>
    <row r="2" spans="1:17" ht="21" x14ac:dyDescent="0.35">
      <c r="A2" s="37" t="s">
        <v>371</v>
      </c>
      <c r="O2" s="50"/>
      <c r="P2" t="s">
        <v>178</v>
      </c>
    </row>
    <row r="3" spans="1:17" x14ac:dyDescent="0.25">
      <c r="O3" s="50"/>
      <c r="P3" s="39"/>
      <c r="Q3" s="39"/>
    </row>
    <row r="4" spans="1:17" x14ac:dyDescent="0.25">
      <c r="A4" s="11" t="s">
        <v>0</v>
      </c>
      <c r="B4" s="211" t="str">
        <f>IF('P1; Organize the PT'!B4:C4="","",'P1; Organize the PT'!B4:C4)</f>
        <v>----</v>
      </c>
      <c r="C4" s="212"/>
      <c r="O4" s="50"/>
      <c r="P4" s="40" t="s">
        <v>114</v>
      </c>
      <c r="Q4" s="40" t="s">
        <v>119</v>
      </c>
    </row>
    <row r="5" spans="1:17" x14ac:dyDescent="0.25">
      <c r="A5" s="11" t="s">
        <v>3</v>
      </c>
      <c r="B5" s="211" t="str">
        <f>IF('P1; Organize the PT'!B11="","",'P1; Organize the PT'!B11)</f>
        <v/>
      </c>
      <c r="C5" s="212"/>
      <c r="O5" s="50"/>
      <c r="P5" s="40" t="s">
        <v>115</v>
      </c>
      <c r="Q5" s="40" t="s">
        <v>120</v>
      </c>
    </row>
    <row r="6" spans="1:17" x14ac:dyDescent="0.25">
      <c r="A6" s="11" t="s">
        <v>5</v>
      </c>
      <c r="B6" s="211" t="str">
        <f>IF('P1; Organize the PT'!B14="","",'P1; Organize the PT'!B14)</f>
        <v/>
      </c>
      <c r="C6" s="212"/>
      <c r="O6" s="50"/>
      <c r="P6" s="40" t="s">
        <v>116</v>
      </c>
      <c r="Q6" s="60" t="s">
        <v>121</v>
      </c>
    </row>
    <row r="7" spans="1:17" x14ac:dyDescent="0.25">
      <c r="O7" s="50"/>
      <c r="P7" s="40" t="s">
        <v>117</v>
      </c>
    </row>
    <row r="8" spans="1:17" ht="15.75" thickBot="1" x14ac:dyDescent="0.3">
      <c r="O8" s="50"/>
      <c r="P8" s="60" t="s">
        <v>118</v>
      </c>
    </row>
    <row r="9" spans="1:17" x14ac:dyDescent="0.25">
      <c r="A9" s="222" t="s">
        <v>123</v>
      </c>
      <c r="B9" s="223"/>
      <c r="C9" s="223"/>
      <c r="D9" s="223"/>
      <c r="E9" s="223"/>
      <c r="F9" s="223"/>
      <c r="G9" s="223"/>
      <c r="H9" s="223"/>
      <c r="I9" s="223"/>
      <c r="J9" s="223"/>
      <c r="K9" s="223"/>
      <c r="L9" s="224"/>
      <c r="O9" s="50"/>
    </row>
    <row r="10" spans="1:17" s="1" customFormat="1" x14ac:dyDescent="0.25">
      <c r="A10" s="7" t="s">
        <v>105</v>
      </c>
      <c r="B10" s="7" t="s">
        <v>113</v>
      </c>
      <c r="C10" s="7" t="s">
        <v>372</v>
      </c>
      <c r="D10" s="7" t="s">
        <v>374</v>
      </c>
      <c r="E10" s="7" t="s">
        <v>375</v>
      </c>
      <c r="F10" s="7" t="s">
        <v>106</v>
      </c>
      <c r="G10" s="7" t="s">
        <v>107</v>
      </c>
      <c r="H10" s="7" t="s">
        <v>108</v>
      </c>
      <c r="I10" s="7" t="s">
        <v>109</v>
      </c>
      <c r="J10" s="7" t="s">
        <v>110</v>
      </c>
      <c r="K10" s="7" t="s">
        <v>111</v>
      </c>
      <c r="L10" s="7" t="s">
        <v>112</v>
      </c>
      <c r="O10" s="124"/>
    </row>
    <row r="11" spans="1:17" ht="15.75" x14ac:dyDescent="0.25">
      <c r="A11" s="122"/>
      <c r="B11" s="122"/>
      <c r="C11" s="122"/>
      <c r="D11" s="122"/>
      <c r="E11" s="122"/>
      <c r="F11" s="122"/>
      <c r="G11" s="122"/>
      <c r="H11" s="122"/>
      <c r="I11" s="122"/>
      <c r="J11" s="123"/>
      <c r="K11" s="122"/>
      <c r="L11" s="122"/>
      <c r="O11" s="125"/>
    </row>
    <row r="12" spans="1:17" x14ac:dyDescent="0.25">
      <c r="A12" s="122"/>
      <c r="B12" s="122"/>
      <c r="C12" s="122"/>
      <c r="D12" s="122"/>
      <c r="E12" s="122"/>
      <c r="F12" s="122"/>
      <c r="G12" s="122"/>
      <c r="H12" s="122"/>
      <c r="I12" s="122"/>
      <c r="J12" s="123"/>
      <c r="K12" s="122"/>
      <c r="L12" s="122"/>
      <c r="O12" s="50"/>
    </row>
    <row r="13" spans="1:17" x14ac:dyDescent="0.25">
      <c r="A13" s="122"/>
      <c r="B13" s="122"/>
      <c r="C13" s="122"/>
      <c r="D13" s="122"/>
      <c r="E13" s="122"/>
      <c r="F13" s="122"/>
      <c r="G13" s="122"/>
      <c r="H13" s="122"/>
      <c r="I13" s="122"/>
      <c r="J13" s="123"/>
      <c r="K13" s="122"/>
      <c r="L13" s="122"/>
      <c r="O13" s="50"/>
    </row>
    <row r="14" spans="1:17" x14ac:dyDescent="0.25">
      <c r="A14" s="122"/>
      <c r="B14" s="122"/>
      <c r="C14" s="122"/>
      <c r="D14" s="122"/>
      <c r="E14" s="122"/>
      <c r="F14" s="122"/>
      <c r="G14" s="122"/>
      <c r="H14" s="122"/>
      <c r="I14" s="122"/>
      <c r="J14" s="123"/>
      <c r="K14" s="122"/>
      <c r="L14" s="122"/>
      <c r="O14" s="50"/>
    </row>
    <row r="15" spans="1:17" x14ac:dyDescent="0.25">
      <c r="A15" s="122"/>
      <c r="B15" s="122"/>
      <c r="C15" s="122"/>
      <c r="D15" s="122"/>
      <c r="E15" s="122"/>
      <c r="F15" s="122"/>
      <c r="G15" s="122"/>
      <c r="H15" s="122"/>
      <c r="I15" s="122"/>
      <c r="J15" s="123"/>
      <c r="K15" s="122"/>
      <c r="L15" s="122"/>
      <c r="O15" s="50"/>
    </row>
    <row r="16" spans="1:17" x14ac:dyDescent="0.25">
      <c r="A16" s="122"/>
      <c r="B16" s="122"/>
      <c r="C16" s="122"/>
      <c r="D16" s="122"/>
      <c r="E16" s="122"/>
      <c r="F16" s="122"/>
      <c r="G16" s="122"/>
      <c r="H16" s="122"/>
      <c r="I16" s="122"/>
      <c r="J16" s="123"/>
      <c r="K16" s="122"/>
      <c r="L16" s="122"/>
      <c r="O16" s="50"/>
    </row>
    <row r="17" spans="1:15" x14ac:dyDescent="0.25">
      <c r="A17" s="122"/>
      <c r="B17" s="122"/>
      <c r="C17" s="122"/>
      <c r="D17" s="122"/>
      <c r="E17" s="122"/>
      <c r="F17" s="122"/>
      <c r="G17" s="122"/>
      <c r="H17" s="122"/>
      <c r="I17" s="122"/>
      <c r="J17" s="123"/>
      <c r="K17" s="122"/>
      <c r="L17" s="122"/>
      <c r="O17" s="50"/>
    </row>
    <row r="18" spans="1:15" x14ac:dyDescent="0.25">
      <c r="A18" s="122"/>
      <c r="B18" s="122"/>
      <c r="C18" s="122"/>
      <c r="D18" s="122"/>
      <c r="E18" s="122"/>
      <c r="F18" s="122"/>
      <c r="G18" s="122"/>
      <c r="H18" s="122"/>
      <c r="I18" s="122"/>
      <c r="J18" s="123"/>
      <c r="K18" s="122"/>
      <c r="L18" s="122"/>
      <c r="O18" s="50"/>
    </row>
    <row r="19" spans="1:15" x14ac:dyDescent="0.25">
      <c r="A19" s="122"/>
      <c r="B19" s="122"/>
      <c r="C19" s="122"/>
      <c r="D19" s="122"/>
      <c r="E19" s="122"/>
      <c r="F19" s="122"/>
      <c r="G19" s="122"/>
      <c r="H19" s="122"/>
      <c r="I19" s="122"/>
      <c r="J19" s="123"/>
      <c r="K19" s="122"/>
      <c r="L19" s="122"/>
      <c r="O19" s="50"/>
    </row>
    <row r="20" spans="1:15" x14ac:dyDescent="0.25">
      <c r="A20" s="122"/>
      <c r="B20" s="122"/>
      <c r="C20" s="122"/>
      <c r="D20" s="122"/>
      <c r="E20" s="122"/>
      <c r="F20" s="122"/>
      <c r="G20" s="122"/>
      <c r="H20" s="122"/>
      <c r="I20" s="122"/>
      <c r="J20" s="123"/>
      <c r="K20" s="122"/>
      <c r="L20" s="122"/>
      <c r="O20" s="50"/>
    </row>
    <row r="21" spans="1:15" x14ac:dyDescent="0.25">
      <c r="A21" s="122"/>
      <c r="B21" s="122"/>
      <c r="C21" s="122"/>
      <c r="D21" s="122"/>
      <c r="E21" s="122"/>
      <c r="F21" s="122"/>
      <c r="G21" s="122"/>
      <c r="H21" s="122"/>
      <c r="I21" s="122"/>
      <c r="J21" s="123"/>
      <c r="K21" s="122"/>
      <c r="L21" s="122"/>
      <c r="O21" s="50"/>
    </row>
    <row r="22" spans="1:15" x14ac:dyDescent="0.25">
      <c r="A22" s="122"/>
      <c r="B22" s="122"/>
      <c r="C22" s="122"/>
      <c r="D22" s="122"/>
      <c r="E22" s="122"/>
      <c r="F22" s="122"/>
      <c r="G22" s="122"/>
      <c r="H22" s="122"/>
      <c r="I22" s="122"/>
      <c r="J22" s="123"/>
      <c r="K22" s="122"/>
      <c r="L22" s="122"/>
      <c r="O22" s="50"/>
    </row>
    <row r="23" spans="1:15" x14ac:dyDescent="0.25">
      <c r="A23" s="122"/>
      <c r="B23" s="122"/>
      <c r="C23" s="122"/>
      <c r="D23" s="122"/>
      <c r="E23" s="122"/>
      <c r="F23" s="122"/>
      <c r="G23" s="122"/>
      <c r="H23" s="122"/>
      <c r="I23" s="122"/>
      <c r="J23" s="123"/>
      <c r="K23" s="122"/>
      <c r="L23" s="122"/>
      <c r="O23" s="50"/>
    </row>
    <row r="24" spans="1:15" x14ac:dyDescent="0.25">
      <c r="A24" s="122"/>
      <c r="B24" s="122"/>
      <c r="C24" s="122"/>
      <c r="D24" s="122"/>
      <c r="E24" s="122"/>
      <c r="F24" s="122"/>
      <c r="G24" s="122"/>
      <c r="H24" s="122"/>
      <c r="I24" s="122"/>
      <c r="J24" s="123"/>
      <c r="K24" s="122"/>
      <c r="L24" s="122"/>
      <c r="O24" s="50"/>
    </row>
    <row r="25" spans="1:15" x14ac:dyDescent="0.25">
      <c r="A25" s="122"/>
      <c r="B25" s="122"/>
      <c r="C25" s="122"/>
      <c r="D25" s="122"/>
      <c r="E25" s="122"/>
      <c r="F25" s="122"/>
      <c r="G25" s="122"/>
      <c r="H25" s="122"/>
      <c r="I25" s="122"/>
      <c r="J25" s="123"/>
      <c r="K25" s="122"/>
      <c r="L25" s="122"/>
      <c r="O25" s="50"/>
    </row>
    <row r="26" spans="1:15" x14ac:dyDescent="0.25">
      <c r="A26" s="122"/>
      <c r="B26" s="122"/>
      <c r="C26" s="122"/>
      <c r="D26" s="122"/>
      <c r="E26" s="122"/>
      <c r="F26" s="122"/>
      <c r="G26" s="122"/>
      <c r="H26" s="122"/>
      <c r="I26" s="122"/>
      <c r="J26" s="123"/>
      <c r="K26" s="122"/>
      <c r="L26" s="122"/>
      <c r="O26" s="50"/>
    </row>
    <row r="27" spans="1:15" x14ac:dyDescent="0.25">
      <c r="A27" s="122"/>
      <c r="B27" s="122"/>
      <c r="C27" s="122"/>
      <c r="D27" s="122"/>
      <c r="E27" s="122"/>
      <c r="F27" s="122"/>
      <c r="G27" s="122"/>
      <c r="H27" s="122"/>
      <c r="I27" s="122"/>
      <c r="J27" s="123"/>
      <c r="K27" s="122"/>
      <c r="L27" s="122"/>
      <c r="O27" s="50"/>
    </row>
    <row r="28" spans="1:15" x14ac:dyDescent="0.25">
      <c r="A28" s="122"/>
      <c r="B28" s="122"/>
      <c r="C28" s="122"/>
      <c r="D28" s="122"/>
      <c r="E28" s="122"/>
      <c r="F28" s="122"/>
      <c r="G28" s="122"/>
      <c r="H28" s="122"/>
      <c r="I28" s="122"/>
      <c r="J28" s="123"/>
      <c r="K28" s="122"/>
      <c r="L28" s="122"/>
      <c r="O28" s="50"/>
    </row>
    <row r="29" spans="1:15" x14ac:dyDescent="0.25">
      <c r="A29" s="122"/>
      <c r="B29" s="122"/>
      <c r="C29" s="122"/>
      <c r="D29" s="122"/>
      <c r="E29" s="122"/>
      <c r="F29" s="122"/>
      <c r="G29" s="122"/>
      <c r="H29" s="122"/>
      <c r="I29" s="122"/>
      <c r="J29" s="123"/>
      <c r="K29" s="122"/>
      <c r="L29" s="122"/>
      <c r="O29" s="50"/>
    </row>
    <row r="30" spans="1:15" x14ac:dyDescent="0.25">
      <c r="A30" s="122"/>
      <c r="B30" s="122"/>
      <c r="C30" s="122"/>
      <c r="D30" s="122"/>
      <c r="E30" s="122"/>
      <c r="F30" s="122"/>
      <c r="G30" s="122"/>
      <c r="H30" s="122"/>
      <c r="I30" s="122"/>
      <c r="J30" s="123"/>
      <c r="K30" s="122"/>
      <c r="L30" s="122"/>
      <c r="O30" s="50"/>
    </row>
    <row r="31" spans="1:15" x14ac:dyDescent="0.25">
      <c r="A31" s="122"/>
      <c r="B31" s="122"/>
      <c r="C31" s="122"/>
      <c r="D31" s="122"/>
      <c r="E31" s="122"/>
      <c r="F31" s="122"/>
      <c r="G31" s="122"/>
      <c r="H31" s="122"/>
      <c r="I31" s="122"/>
      <c r="J31" s="123"/>
      <c r="K31" s="122"/>
      <c r="L31" s="122"/>
      <c r="O31" s="50"/>
    </row>
    <row r="32" spans="1:15" x14ac:dyDescent="0.25">
      <c r="A32" s="122"/>
      <c r="B32" s="122"/>
      <c r="C32" s="122"/>
      <c r="D32" s="122"/>
      <c r="E32" s="122"/>
      <c r="F32" s="122"/>
      <c r="G32" s="122"/>
      <c r="H32" s="122"/>
      <c r="I32" s="122"/>
      <c r="J32" s="123"/>
      <c r="K32" s="122"/>
      <c r="L32" s="122"/>
      <c r="O32" s="50"/>
    </row>
    <row r="33" spans="1:15" x14ac:dyDescent="0.25">
      <c r="A33" s="122"/>
      <c r="B33" s="122"/>
      <c r="C33" s="122"/>
      <c r="D33" s="122"/>
      <c r="E33" s="122"/>
      <c r="F33" s="122"/>
      <c r="G33" s="122"/>
      <c r="H33" s="122"/>
      <c r="I33" s="122"/>
      <c r="J33" s="123"/>
      <c r="K33" s="122"/>
      <c r="L33" s="122"/>
      <c r="O33" s="50"/>
    </row>
    <row r="34" spans="1:15" x14ac:dyDescent="0.25">
      <c r="A34" s="122"/>
      <c r="B34" s="122"/>
      <c r="C34" s="122"/>
      <c r="D34" s="122"/>
      <c r="E34" s="122"/>
      <c r="F34" s="122"/>
      <c r="G34" s="122"/>
      <c r="H34" s="122"/>
      <c r="I34" s="122"/>
      <c r="J34" s="123"/>
      <c r="K34" s="122"/>
      <c r="L34" s="122"/>
      <c r="O34" s="50"/>
    </row>
    <row r="35" spans="1:15" x14ac:dyDescent="0.25">
      <c r="A35" s="122"/>
      <c r="B35" s="122"/>
      <c r="C35" s="122"/>
      <c r="D35" s="122"/>
      <c r="E35" s="122"/>
      <c r="F35" s="122"/>
      <c r="G35" s="122"/>
      <c r="H35" s="122"/>
      <c r="I35" s="122"/>
      <c r="J35" s="123"/>
      <c r="K35" s="122"/>
      <c r="L35" s="122"/>
      <c r="O35" s="50"/>
    </row>
    <row r="36" spans="1:15" x14ac:dyDescent="0.25">
      <c r="A36" s="122"/>
      <c r="B36" s="122"/>
      <c r="C36" s="122"/>
      <c r="D36" s="122"/>
      <c r="E36" s="122"/>
      <c r="F36" s="122"/>
      <c r="G36" s="122"/>
      <c r="H36" s="122"/>
      <c r="I36" s="122"/>
      <c r="J36" s="123"/>
      <c r="K36" s="122"/>
      <c r="L36" s="122"/>
      <c r="O36" s="50"/>
    </row>
    <row r="37" spans="1:15" x14ac:dyDescent="0.25">
      <c r="A37" s="122"/>
      <c r="B37" s="122"/>
      <c r="C37" s="122"/>
      <c r="D37" s="122"/>
      <c r="E37" s="122"/>
      <c r="F37" s="122"/>
      <c r="G37" s="122"/>
      <c r="H37" s="122"/>
      <c r="I37" s="122"/>
      <c r="J37" s="123"/>
      <c r="K37" s="122"/>
      <c r="L37" s="122"/>
      <c r="O37" s="50"/>
    </row>
    <row r="38" spans="1:15" x14ac:dyDescent="0.25">
      <c r="O38" s="50"/>
    </row>
    <row r="39" spans="1:15" x14ac:dyDescent="0.25">
      <c r="O39" s="50"/>
    </row>
    <row r="40" spans="1:15" x14ac:dyDescent="0.25">
      <c r="O40" s="50"/>
    </row>
  </sheetData>
  <sheetProtection algorithmName="SHA-512" hashValue="Vs2g0eZCKC0GpDVwgeM6gV4WqEBax7Cg4MaBvXXqg0SHLte7E4A9cTO0IY7ZpyorzLAKrW+U8wSQ8Q6K4GuB8A==" saltValue="fqf4C/LJJxUmoFnKv6ztBg==" spinCount="100000" sheet="1" objects="1" scenarios="1"/>
  <mergeCells count="4">
    <mergeCell ref="B4:C4"/>
    <mergeCell ref="B5:C5"/>
    <mergeCell ref="B6:C6"/>
    <mergeCell ref="A9:L9"/>
  </mergeCells>
  <dataValidations count="2">
    <dataValidation type="list" allowBlank="1" showInputMessage="1" showErrorMessage="1" errorTitle="Type" error="Select your choices from the drop down list. " promptTitle="Type of Feedback" prompt="Required; Enter &quot;Other&quot; description in Comments." sqref="B11:B37" xr:uid="{00000000-0002-0000-0A00-000000000000}">
      <formula1>$P$3:$P$8</formula1>
    </dataValidation>
    <dataValidation type="list" allowBlank="1" showInputMessage="1" showErrorMessage="1" errorTitle="Notification" error="This is a Required field.  For TBD, enter notes in Comments. " promptTitle="Notify NIST" prompt="If there is corrective action needed in the middle of a PT, be sure to contact OWM for intervention immediately." sqref="G11:G37" xr:uid="{00000000-0002-0000-0A00-000001000000}">
      <formula1>$Q$3:$Q$6</formula1>
    </dataValidation>
  </dataValidations>
  <pageMargins left="0.25" right="0.25" top="0.75" bottom="0.75" header="0.3" footer="0.3"/>
  <pageSetup scale="55" fitToHeight="0" orientation="landscape" r:id="rId1"/>
  <headerFooter>
    <oddFooter>&amp;LWeights and Measures&amp;CPage &amp;P of &amp;N</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sheetViews>
  <sheetFormatPr defaultRowHeight="15" x14ac:dyDescent="0.25"/>
  <cols>
    <col min="1" max="1" width="13.28515625" style="14" bestFit="1" customWidth="1"/>
    <col min="2" max="2" width="12.140625" style="14" customWidth="1"/>
    <col min="3" max="3" width="64" customWidth="1"/>
  </cols>
  <sheetData>
    <row r="1" spans="1:9" ht="16.5" thickBot="1" x14ac:dyDescent="0.3">
      <c r="A1" s="140" t="s">
        <v>392</v>
      </c>
    </row>
    <row r="2" spans="1:9" s="130" customFormat="1" ht="15.75" thickTop="1" x14ac:dyDescent="0.25">
      <c r="A2" s="131" t="s">
        <v>93</v>
      </c>
      <c r="B2" s="132" t="s">
        <v>384</v>
      </c>
      <c r="C2" s="133" t="s">
        <v>112</v>
      </c>
    </row>
    <row r="3" spans="1:9" ht="15" customHeight="1" x14ac:dyDescent="0.25">
      <c r="A3" s="126">
        <v>20180428</v>
      </c>
      <c r="B3" s="127" t="s">
        <v>385</v>
      </c>
      <c r="C3" s="134" t="s">
        <v>441</v>
      </c>
      <c r="D3" s="129"/>
      <c r="E3" s="129"/>
      <c r="F3" s="129"/>
      <c r="G3" s="129"/>
      <c r="H3" s="129"/>
      <c r="I3" s="129"/>
    </row>
    <row r="4" spans="1:9" ht="15" customHeight="1" x14ac:dyDescent="0.25">
      <c r="A4" s="126"/>
      <c r="B4" s="127"/>
      <c r="C4" s="134"/>
      <c r="D4" s="129"/>
      <c r="E4" s="129"/>
      <c r="F4" s="129"/>
      <c r="G4" s="129"/>
      <c r="H4" s="129"/>
      <c r="I4" s="129"/>
    </row>
    <row r="5" spans="1:9" x14ac:dyDescent="0.25">
      <c r="A5" s="126"/>
      <c r="B5" s="127"/>
      <c r="C5" s="134"/>
      <c r="D5" s="129"/>
      <c r="E5" s="129"/>
      <c r="F5" s="129"/>
      <c r="G5" s="129"/>
      <c r="H5" s="129"/>
      <c r="I5" s="129"/>
    </row>
    <row r="6" spans="1:9" x14ac:dyDescent="0.25">
      <c r="A6" s="138"/>
      <c r="B6" s="128"/>
      <c r="C6" s="139"/>
      <c r="D6" s="129"/>
      <c r="E6" s="129"/>
      <c r="F6" s="129"/>
      <c r="G6" s="129"/>
      <c r="H6" s="129"/>
      <c r="I6" s="129"/>
    </row>
    <row r="7" spans="1:9" ht="15.75" thickBot="1" x14ac:dyDescent="0.3">
      <c r="A7" s="135"/>
      <c r="B7" s="136"/>
      <c r="C7" s="137"/>
    </row>
    <row r="8" spans="1:9" ht="15.75" thickTop="1" x14ac:dyDescent="0.25"/>
  </sheetData>
  <sheetProtection algorithmName="SHA-512" hashValue="1GsrGykzIlMDrcPLpH3i4NVRm4XN8yPh/WDtrXWCsE2E9wjY3SqKZIouzmQrl7q/pSUgPuNR3kXrrF5dDx3qow==" saltValue="EjJDWQNbb0jYvoD7ymhkR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workbookViewId="0"/>
  </sheetViews>
  <sheetFormatPr defaultRowHeight="15" x14ac:dyDescent="0.25"/>
  <cols>
    <col min="2" max="2" width="78.140625" customWidth="1"/>
  </cols>
  <sheetData>
    <row r="1" spans="1:2" ht="16.5" thickBot="1" x14ac:dyDescent="0.3">
      <c r="A1" s="145" t="s">
        <v>386</v>
      </c>
    </row>
    <row r="2" spans="1:2" ht="15.75" thickTop="1" x14ac:dyDescent="0.25">
      <c r="A2" s="141">
        <v>1</v>
      </c>
      <c r="B2" s="142" t="s">
        <v>387</v>
      </c>
    </row>
    <row r="3" spans="1:2" x14ac:dyDescent="0.25">
      <c r="A3" s="126">
        <v>2</v>
      </c>
      <c r="B3" s="143" t="s">
        <v>388</v>
      </c>
    </row>
    <row r="4" spans="1:2" ht="30" x14ac:dyDescent="0.25">
      <c r="A4" s="126">
        <v>3</v>
      </c>
      <c r="B4" s="134" t="s">
        <v>425</v>
      </c>
    </row>
    <row r="5" spans="1:2" x14ac:dyDescent="0.25">
      <c r="A5" s="126">
        <v>4</v>
      </c>
      <c r="B5" s="134" t="s">
        <v>389</v>
      </c>
    </row>
    <row r="6" spans="1:2" x14ac:dyDescent="0.25">
      <c r="A6" s="126">
        <v>5</v>
      </c>
      <c r="B6" s="134" t="s">
        <v>391</v>
      </c>
    </row>
    <row r="7" spans="1:2" ht="45.75" thickBot="1" x14ac:dyDescent="0.3">
      <c r="A7" s="135">
        <v>6</v>
      </c>
      <c r="B7" s="144" t="s">
        <v>390</v>
      </c>
    </row>
    <row r="8" spans="1:2" ht="15.75" thickTop="1" x14ac:dyDescent="0.25">
      <c r="A8" s="14"/>
      <c r="B8" s="129"/>
    </row>
    <row r="9" spans="1:2" x14ac:dyDescent="0.25">
      <c r="A9" s="14"/>
      <c r="B9" s="129"/>
    </row>
    <row r="10" spans="1:2" x14ac:dyDescent="0.25">
      <c r="A10" s="14"/>
      <c r="B10" s="129"/>
    </row>
    <row r="11" spans="1:2" x14ac:dyDescent="0.25">
      <c r="A11" s="14"/>
      <c r="B11" s="129"/>
    </row>
    <row r="12" spans="1:2" x14ac:dyDescent="0.25">
      <c r="A12" s="14"/>
      <c r="B12" s="129"/>
    </row>
    <row r="13" spans="1:2" x14ac:dyDescent="0.25">
      <c r="A13" s="14"/>
      <c r="B13" s="129"/>
    </row>
    <row r="14" spans="1:2" x14ac:dyDescent="0.25">
      <c r="A14" s="14"/>
      <c r="B14" s="129"/>
    </row>
    <row r="15" spans="1:2" x14ac:dyDescent="0.25">
      <c r="A15" s="14"/>
      <c r="B15" s="129"/>
    </row>
    <row r="16" spans="1:2" x14ac:dyDescent="0.25">
      <c r="A16" s="14"/>
      <c r="B16" s="129"/>
    </row>
    <row r="17" spans="1:2" x14ac:dyDescent="0.25">
      <c r="A17" s="14"/>
      <c r="B17" s="129"/>
    </row>
    <row r="18" spans="1:2" x14ac:dyDescent="0.25">
      <c r="A18" s="14"/>
      <c r="B18" s="129"/>
    </row>
    <row r="19" spans="1:2" x14ac:dyDescent="0.25">
      <c r="A19" s="14"/>
      <c r="B19" s="129"/>
    </row>
    <row r="20" spans="1:2" x14ac:dyDescent="0.25">
      <c r="A20" s="14"/>
      <c r="B20" s="129"/>
    </row>
    <row r="21" spans="1:2" x14ac:dyDescent="0.25">
      <c r="A21" s="14"/>
      <c r="B21" s="129"/>
    </row>
    <row r="22" spans="1:2" x14ac:dyDescent="0.25">
      <c r="A22" s="14"/>
      <c r="B22" s="129"/>
    </row>
    <row r="23" spans="1:2" x14ac:dyDescent="0.25">
      <c r="A23" s="14"/>
      <c r="B23" s="129"/>
    </row>
    <row r="24" spans="1:2" x14ac:dyDescent="0.25">
      <c r="A24" s="14"/>
      <c r="B24" s="129"/>
    </row>
    <row r="25" spans="1:2" x14ac:dyDescent="0.25">
      <c r="A25" s="14"/>
      <c r="B25" s="129"/>
    </row>
    <row r="26" spans="1:2" x14ac:dyDescent="0.25">
      <c r="A26" s="14"/>
      <c r="B26" s="129"/>
    </row>
    <row r="27" spans="1:2" x14ac:dyDescent="0.25">
      <c r="A27" s="14"/>
      <c r="B27" s="129"/>
    </row>
    <row r="28" spans="1:2" x14ac:dyDescent="0.25">
      <c r="A28" s="14"/>
      <c r="B28" s="129"/>
    </row>
    <row r="29" spans="1:2" x14ac:dyDescent="0.25">
      <c r="A29" s="14"/>
      <c r="B29" s="129"/>
    </row>
    <row r="30" spans="1:2" x14ac:dyDescent="0.25">
      <c r="A30" s="14"/>
      <c r="B30" s="129"/>
    </row>
    <row r="31" spans="1:2" x14ac:dyDescent="0.25">
      <c r="A31" s="14"/>
      <c r="B31" s="129"/>
    </row>
    <row r="32" spans="1:2" x14ac:dyDescent="0.25">
      <c r="A32" s="14"/>
      <c r="B32" s="129"/>
    </row>
    <row r="33" spans="1:2" x14ac:dyDescent="0.25">
      <c r="A33" s="14"/>
      <c r="B33" s="129"/>
    </row>
    <row r="34" spans="1:2" x14ac:dyDescent="0.25">
      <c r="A34" s="14"/>
      <c r="B34" s="129"/>
    </row>
    <row r="35" spans="1:2" x14ac:dyDescent="0.25">
      <c r="A35" s="14"/>
      <c r="B35" s="129"/>
    </row>
    <row r="36" spans="1:2" x14ac:dyDescent="0.25">
      <c r="A36" s="14"/>
      <c r="B36" s="129"/>
    </row>
    <row r="37" spans="1:2" x14ac:dyDescent="0.25">
      <c r="A37" s="14"/>
      <c r="B37" s="129"/>
    </row>
    <row r="38" spans="1:2" x14ac:dyDescent="0.25">
      <c r="A38" s="14"/>
      <c r="B38" s="129"/>
    </row>
  </sheetData>
  <sheetProtection algorithmName="SHA-512" hashValue="tv/BeNFS4akwcZZV4AGMNf5wCl0ZCayvZc0o8zrNWUuKG0qgokfh07PTSjO0rV9fT8ca4BIFiWyZ9KPxC6DmgA==" saltValue="W/+Mu9H5bclE61+BGP9oy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B4"/>
  <sheetViews>
    <sheetView workbookViewId="0"/>
  </sheetViews>
  <sheetFormatPr defaultRowHeight="15" x14ac:dyDescent="0.25"/>
  <sheetData>
    <row r="4" spans="2:2" ht="28.5" x14ac:dyDescent="0.45">
      <c r="B4" s="24" t="s">
        <v>433</v>
      </c>
    </row>
  </sheetData>
  <sheetProtection algorithmName="SHA-512" hashValue="7XT6Zyf13G0KaDa+c6fNFR43MVZRv8ig0ZXjuul4JsKWVFFi85h5+q6KLlYV4/A9vt5DplGkmhebrNhjzkRDGg==" saltValue="OEpWfLLpHm53ua5TsqVB8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J12"/>
  <sheetViews>
    <sheetView topLeftCell="A2" zoomScale="80" zoomScaleNormal="80" workbookViewId="0"/>
  </sheetViews>
  <sheetFormatPr defaultRowHeight="15" x14ac:dyDescent="0.25"/>
  <cols>
    <col min="1" max="1" width="2" customWidth="1"/>
    <col min="2" max="2" width="10.7109375" customWidth="1"/>
    <col min="3" max="3" width="21.140625" customWidth="1"/>
    <col min="4" max="5" width="26.85546875" customWidth="1"/>
    <col min="6" max="6" width="29.42578125" customWidth="1"/>
    <col min="7" max="7" width="29.140625" style="8" customWidth="1"/>
    <col min="8" max="8" width="26.5703125" customWidth="1"/>
  </cols>
  <sheetData>
    <row r="1" spans="1:10" x14ac:dyDescent="0.25">
      <c r="I1" s="3"/>
    </row>
    <row r="2" spans="1:10" x14ac:dyDescent="0.25">
      <c r="D2" s="177" t="s">
        <v>377</v>
      </c>
      <c r="E2" s="177"/>
      <c r="F2" s="177"/>
      <c r="G2" s="177"/>
      <c r="H2" s="177"/>
      <c r="I2" s="3"/>
    </row>
    <row r="3" spans="1:10" ht="15.75" thickBot="1" x14ac:dyDescent="0.3">
      <c r="A3" s="1"/>
      <c r="B3" s="1" t="s">
        <v>52</v>
      </c>
      <c r="C3" s="1" t="s">
        <v>364</v>
      </c>
      <c r="D3" s="1" t="s">
        <v>55</v>
      </c>
      <c r="E3" s="1" t="s">
        <v>61</v>
      </c>
      <c r="F3" s="1" t="s">
        <v>58</v>
      </c>
      <c r="G3" s="1" t="s">
        <v>57</v>
      </c>
      <c r="H3" s="1" t="s">
        <v>56</v>
      </c>
      <c r="I3" s="3"/>
    </row>
    <row r="4" spans="1:10" ht="56.25" customHeight="1" x14ac:dyDescent="0.25">
      <c r="B4" s="172" t="s">
        <v>47</v>
      </c>
      <c r="C4" s="94" t="s">
        <v>45</v>
      </c>
      <c r="D4" s="183" t="s">
        <v>132</v>
      </c>
      <c r="E4" s="178" t="s">
        <v>138</v>
      </c>
      <c r="F4" s="178" t="s">
        <v>67</v>
      </c>
      <c r="G4" s="175" t="s">
        <v>66</v>
      </c>
      <c r="H4" s="180" t="s">
        <v>349</v>
      </c>
    </row>
    <row r="5" spans="1:10" ht="56.25" customHeight="1" x14ac:dyDescent="0.25">
      <c r="B5" s="173"/>
      <c r="C5" s="95" t="s">
        <v>46</v>
      </c>
      <c r="D5" s="184"/>
      <c r="E5" s="179"/>
      <c r="F5" s="182"/>
      <c r="G5" s="176"/>
      <c r="H5" s="181"/>
    </row>
    <row r="6" spans="1:10" ht="75.75" thickBot="1" x14ac:dyDescent="0.3">
      <c r="B6" s="174"/>
      <c r="C6" s="96" t="s">
        <v>47</v>
      </c>
      <c r="D6" s="185"/>
      <c r="E6" s="105" t="s">
        <v>124</v>
      </c>
      <c r="F6" s="106" t="s">
        <v>59</v>
      </c>
      <c r="G6" s="106" t="s">
        <v>137</v>
      </c>
      <c r="H6" s="107" t="s">
        <v>350</v>
      </c>
    </row>
    <row r="7" spans="1:10" ht="135.75" thickBot="1" x14ac:dyDescent="0.3">
      <c r="B7" s="92" t="s">
        <v>49</v>
      </c>
      <c r="C7" s="97" t="s">
        <v>43</v>
      </c>
      <c r="D7" s="108" t="s">
        <v>69</v>
      </c>
      <c r="E7" s="84" t="s">
        <v>60</v>
      </c>
      <c r="F7" s="84" t="s">
        <v>368</v>
      </c>
      <c r="G7" s="84" t="s">
        <v>365</v>
      </c>
      <c r="H7" s="85" t="s">
        <v>378</v>
      </c>
    </row>
    <row r="8" spans="1:10" ht="165" x14ac:dyDescent="0.25">
      <c r="B8" s="170" t="s">
        <v>50</v>
      </c>
      <c r="C8" s="168" t="s">
        <v>44</v>
      </c>
      <c r="D8" s="109" t="s">
        <v>133</v>
      </c>
      <c r="E8" s="86" t="s">
        <v>139</v>
      </c>
      <c r="F8" s="87" t="s">
        <v>141</v>
      </c>
      <c r="G8" s="87" t="s">
        <v>140</v>
      </c>
      <c r="H8" s="99" t="s">
        <v>366</v>
      </c>
    </row>
    <row r="9" spans="1:10" ht="150.75" thickBot="1" x14ac:dyDescent="0.3">
      <c r="B9" s="171"/>
      <c r="C9" s="169"/>
      <c r="D9" s="110" t="s">
        <v>134</v>
      </c>
      <c r="E9" s="88" t="s">
        <v>136</v>
      </c>
      <c r="F9" s="89" t="s">
        <v>142</v>
      </c>
      <c r="G9" s="89" t="s">
        <v>144</v>
      </c>
      <c r="H9" s="100" t="s">
        <v>367</v>
      </c>
    </row>
    <row r="10" spans="1:10" ht="45.75" thickBot="1" x14ac:dyDescent="0.3">
      <c r="B10" s="93" t="s">
        <v>51</v>
      </c>
      <c r="C10" s="98" t="s">
        <v>48</v>
      </c>
      <c r="D10" s="111" t="s">
        <v>135</v>
      </c>
      <c r="E10" s="90" t="s">
        <v>379</v>
      </c>
      <c r="F10" s="90" t="s">
        <v>143</v>
      </c>
      <c r="G10" s="90" t="s">
        <v>62</v>
      </c>
      <c r="H10" s="91" t="s">
        <v>380</v>
      </c>
      <c r="I10" s="7"/>
      <c r="J10" s="7"/>
    </row>
    <row r="11" spans="1:10" x14ac:dyDescent="0.25">
      <c r="G11" s="9"/>
      <c r="I11" s="7"/>
      <c r="J11" s="7"/>
    </row>
    <row r="12" spans="1:10" x14ac:dyDescent="0.25">
      <c r="B12" t="s">
        <v>376</v>
      </c>
      <c r="G12" s="9"/>
      <c r="I12" s="7"/>
      <c r="J12" s="7"/>
    </row>
  </sheetData>
  <sheetProtection algorithmName="SHA-512" hashValue="ViQ2202P2cLWk1gc75Zk60Umd06IvDEwLUzK8m7ZryN/l7sEIr/AkfRPzvSvS5Qzm/85L16ocyGkbKWQhH0qLA==" saltValue="hYKOBltcLJzpMxWeWH/0MQ==" spinCount="100000" sheet="1" objects="1" scenarios="1"/>
  <mergeCells count="9">
    <mergeCell ref="C8:C9"/>
    <mergeCell ref="B8:B9"/>
    <mergeCell ref="B4:B6"/>
    <mergeCell ref="G4:G5"/>
    <mergeCell ref="D2:H2"/>
    <mergeCell ref="E4:E5"/>
    <mergeCell ref="H4:H5"/>
    <mergeCell ref="F4:F5"/>
    <mergeCell ref="D4:D6"/>
  </mergeCells>
  <pageMargins left="0.7" right="0.7" top="0.75" bottom="0.75" header="0.3" footer="0.3"/>
  <pageSetup scale="6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1"/>
    <pageSetUpPr fitToPage="1"/>
  </sheetPr>
  <dimension ref="A1:S112"/>
  <sheetViews>
    <sheetView zoomScaleNormal="100" zoomScalePageLayoutView="70" workbookViewId="0"/>
  </sheetViews>
  <sheetFormatPr defaultRowHeight="15" x14ac:dyDescent="0.25"/>
  <cols>
    <col min="1" max="1" width="22.28515625" customWidth="1"/>
    <col min="2" max="2" width="22.85546875" customWidth="1"/>
    <col min="3" max="3" width="19.28515625" customWidth="1"/>
    <col min="4" max="4" width="30.28515625" customWidth="1"/>
    <col min="5" max="5" width="21.42578125" customWidth="1"/>
    <col min="6" max="6" width="6" customWidth="1"/>
    <col min="7" max="7" width="179.85546875" customWidth="1"/>
    <col min="8" max="8" width="2.140625" customWidth="1"/>
    <col min="9" max="10" width="9.140625" style="1"/>
    <col min="11" max="11" width="20" style="1" bestFit="1" customWidth="1"/>
    <col min="12" max="12" width="20" style="1" customWidth="1"/>
    <col min="13" max="13" width="14.42578125" bestFit="1" customWidth="1"/>
    <col min="14" max="14" width="14" bestFit="1" customWidth="1"/>
    <col min="15" max="15" width="30" bestFit="1" customWidth="1"/>
    <col min="16" max="16" width="12.42578125" bestFit="1" customWidth="1"/>
    <col min="17" max="17" width="13.28515625" bestFit="1" customWidth="1"/>
  </cols>
  <sheetData>
    <row r="1" spans="1:8" ht="21" x14ac:dyDescent="0.35">
      <c r="A1" s="37" t="s">
        <v>156</v>
      </c>
      <c r="H1" s="50"/>
    </row>
    <row r="2" spans="1:8" ht="21" x14ac:dyDescent="0.35">
      <c r="A2" s="37" t="s">
        <v>155</v>
      </c>
      <c r="H2" s="50"/>
    </row>
    <row r="3" spans="1:8" x14ac:dyDescent="0.25">
      <c r="H3" s="50"/>
    </row>
    <row r="4" spans="1:8" ht="19.5" customHeight="1" x14ac:dyDescent="0.25">
      <c r="A4" s="154" t="s">
        <v>0</v>
      </c>
      <c r="B4" s="186" t="str">
        <f>CONCATENATE(IF(B6="National","NAT",B6),"-",IF(B7=2018,18,IF(B7=2019,19,IF(B7=2020,20,IF(B7=2021,21,IF(B7=2022,22,IF(B7=2022,22,IF(B7=2023,23,IF(B7=2024,24,IF(B7=2025,25,IF(B7=2026,26,IF(B7=2027,27,IF(B7=2028,28,IF(B7=2029,29,IF(B7=2030,30,"")))))))))))))),"-",IF(B8="Mass Echelon I","MI",IF(B8="Mass Echelon II","MII",IF(B8="Mass Echelon III","MIII",IF(B8="Volume Echelon I, VG","VG",IF(B8="Volume Echelon II, VT","VT",IF(B8="Length","LT",IF(B8="Temperature Class I","T1",IF(B8="Temperature Class II","T2",IF(B8="Temperature Class III","T3",IF(B8="Temperature Class IV","T4",IF(B8="Frequency","FF",IF(B8="Time","FT",IF(B8="Hydrometer","H",IF(B8="Grain Moisture","GM",IF(B8="Wheel Load Weigher","WW",""))))))))))))))),"-",IF(B9="US Customary","US",IF(B9="Metric","M","")),"-",B10)</f>
        <v>----</v>
      </c>
      <c r="C4" s="187"/>
      <c r="H4" s="50"/>
    </row>
    <row r="5" spans="1:8" x14ac:dyDescent="0.25">
      <c r="H5" s="50"/>
    </row>
    <row r="6" spans="1:8" x14ac:dyDescent="0.25">
      <c r="A6" s="64" t="s">
        <v>4</v>
      </c>
      <c r="B6" s="112"/>
      <c r="H6" s="50"/>
    </row>
    <row r="7" spans="1:8" x14ac:dyDescent="0.25">
      <c r="A7" s="64" t="s">
        <v>1</v>
      </c>
      <c r="B7" s="112"/>
      <c r="H7" s="50"/>
    </row>
    <row r="8" spans="1:8" x14ac:dyDescent="0.25">
      <c r="A8" s="64" t="s">
        <v>2</v>
      </c>
      <c r="B8" s="112"/>
      <c r="H8" s="50"/>
    </row>
    <row r="9" spans="1:8" x14ac:dyDescent="0.25">
      <c r="A9" s="64" t="s">
        <v>412</v>
      </c>
      <c r="B9" s="112"/>
      <c r="H9" s="50"/>
    </row>
    <row r="10" spans="1:8" x14ac:dyDescent="0.25">
      <c r="A10" s="64" t="s">
        <v>413</v>
      </c>
      <c r="B10" s="112"/>
      <c r="H10" s="50"/>
    </row>
    <row r="11" spans="1:8" x14ac:dyDescent="0.25">
      <c r="A11" s="64" t="s">
        <v>3</v>
      </c>
      <c r="B11" s="112"/>
      <c r="H11" s="50"/>
    </row>
    <row r="12" spans="1:8" x14ac:dyDescent="0.25">
      <c r="H12" s="50"/>
    </row>
    <row r="13" spans="1:8" x14ac:dyDescent="0.25">
      <c r="B13" s="10" t="s">
        <v>10</v>
      </c>
      <c r="C13" s="10" t="s">
        <v>14</v>
      </c>
      <c r="D13" s="10" t="s">
        <v>7</v>
      </c>
      <c r="E13" s="10" t="s">
        <v>9</v>
      </c>
      <c r="H13" s="50"/>
    </row>
    <row r="14" spans="1:8" x14ac:dyDescent="0.25">
      <c r="A14" s="64" t="s">
        <v>5</v>
      </c>
      <c r="B14" s="157"/>
      <c r="C14" s="157"/>
      <c r="D14" s="157"/>
      <c r="E14" s="157"/>
      <c r="H14" s="50"/>
    </row>
    <row r="15" spans="1:8" x14ac:dyDescent="0.25">
      <c r="A15" s="64" t="s">
        <v>130</v>
      </c>
      <c r="B15" s="157"/>
      <c r="C15" s="157"/>
      <c r="D15" s="157"/>
      <c r="E15" s="157"/>
      <c r="H15" s="50"/>
    </row>
    <row r="16" spans="1:8" x14ac:dyDescent="0.25">
      <c r="A16" s="64" t="s">
        <v>54</v>
      </c>
      <c r="B16" s="157"/>
      <c r="C16" s="157"/>
      <c r="D16" s="157"/>
      <c r="E16" s="157"/>
      <c r="H16" s="50"/>
    </row>
    <row r="17" spans="1:8" x14ac:dyDescent="0.25">
      <c r="A17" s="64" t="s">
        <v>83</v>
      </c>
      <c r="B17" s="157"/>
      <c r="C17" s="157"/>
      <c r="D17" s="157"/>
      <c r="E17" s="157"/>
      <c r="H17" s="50"/>
    </row>
    <row r="18" spans="1:8" x14ac:dyDescent="0.25">
      <c r="A18" s="64" t="s">
        <v>11</v>
      </c>
      <c r="B18" s="157"/>
      <c r="C18" s="160" t="str">
        <f>IF($B$18="","",VLOOKUP($B$18,$M$85:$P$91,2,FALSE))</f>
        <v/>
      </c>
      <c r="D18" s="160" t="str">
        <f>IF($B$18="","",VLOOKUP($B$18,$M$85:$P$91,3,FALSE))</f>
        <v/>
      </c>
      <c r="E18" s="160" t="str">
        <f>IF($B$18="","",VLOOKUP($B$18,$M$85:$P$91,4,FALSE))</f>
        <v/>
      </c>
      <c r="H18" s="50"/>
    </row>
    <row r="19" spans="1:8" x14ac:dyDescent="0.25">
      <c r="A19" s="64" t="s">
        <v>53</v>
      </c>
      <c r="B19" s="157"/>
      <c r="C19" s="161" t="str">
        <f>IF($B$19="","",VLOOKUP($B$19,$M$93:$P$95,2,FALSE))</f>
        <v/>
      </c>
      <c r="D19" s="161" t="str">
        <f>IF($B$19="","",VLOOKUP($B$19,$M$93:$P$95,3,FALSE))</f>
        <v/>
      </c>
      <c r="E19" s="161" t="str">
        <f>IF($B$19="","",VLOOKUP($B$19,$M$93:$P$95,4,FALSE))</f>
        <v/>
      </c>
      <c r="H19" s="50"/>
    </row>
    <row r="20" spans="1:8" x14ac:dyDescent="0.25">
      <c r="A20" s="64" t="s">
        <v>131</v>
      </c>
      <c r="B20" s="157"/>
      <c r="C20" s="157"/>
      <c r="D20" s="157"/>
      <c r="E20" s="157"/>
      <c r="H20" s="50"/>
    </row>
    <row r="21" spans="1:8" x14ac:dyDescent="0.25">
      <c r="A21" s="64" t="s">
        <v>6</v>
      </c>
      <c r="B21" s="157"/>
      <c r="C21" s="157"/>
      <c r="D21" s="157"/>
      <c r="E21" s="157"/>
      <c r="H21" s="50"/>
    </row>
    <row r="22" spans="1:8" x14ac:dyDescent="0.25">
      <c r="H22" s="50"/>
    </row>
    <row r="23" spans="1:8" x14ac:dyDescent="0.25">
      <c r="C23" s="1" t="s">
        <v>93</v>
      </c>
      <c r="H23" s="50"/>
    </row>
    <row r="24" spans="1:8" x14ac:dyDescent="0.25">
      <c r="A24" s="15"/>
      <c r="B24" s="25" t="s">
        <v>96</v>
      </c>
      <c r="C24" s="162"/>
      <c r="H24" s="50"/>
    </row>
    <row r="25" spans="1:8" x14ac:dyDescent="0.25">
      <c r="A25" s="15"/>
      <c r="B25" s="25" t="s">
        <v>126</v>
      </c>
      <c r="C25" s="162"/>
      <c r="H25" s="50"/>
    </row>
    <row r="26" spans="1:8" x14ac:dyDescent="0.25">
      <c r="A26" s="15"/>
      <c r="B26" s="25" t="s">
        <v>92</v>
      </c>
      <c r="C26" s="162"/>
      <c r="H26" s="50"/>
    </row>
    <row r="27" spans="1:8" x14ac:dyDescent="0.25">
      <c r="A27" s="15"/>
      <c r="B27" s="25" t="s">
        <v>201</v>
      </c>
      <c r="C27" s="163"/>
      <c r="H27" s="50"/>
    </row>
    <row r="28" spans="1:8" x14ac:dyDescent="0.25">
      <c r="H28" s="50"/>
    </row>
    <row r="29" spans="1:8" x14ac:dyDescent="0.25">
      <c r="A29" s="4" t="s">
        <v>88</v>
      </c>
      <c r="B29" s="4" t="s">
        <v>91</v>
      </c>
      <c r="C29" s="4" t="s">
        <v>14</v>
      </c>
      <c r="D29" s="4" t="s">
        <v>84</v>
      </c>
      <c r="H29" s="50"/>
    </row>
    <row r="30" spans="1:8" x14ac:dyDescent="0.25">
      <c r="A30" s="113"/>
      <c r="B30" s="164"/>
      <c r="C30" s="158"/>
      <c r="D30" s="158"/>
      <c r="H30" s="50"/>
    </row>
    <row r="31" spans="1:8" x14ac:dyDescent="0.25">
      <c r="A31" s="113"/>
      <c r="B31" s="164"/>
      <c r="C31" s="158"/>
      <c r="D31" s="158"/>
      <c r="H31" s="50"/>
    </row>
    <row r="32" spans="1:8" x14ac:dyDescent="0.25">
      <c r="A32" s="113"/>
      <c r="B32" s="164"/>
      <c r="C32" s="158"/>
      <c r="D32" s="158"/>
      <c r="H32" s="50"/>
    </row>
    <row r="33" spans="1:8" x14ac:dyDescent="0.25">
      <c r="A33" s="113"/>
      <c r="B33" s="164"/>
      <c r="C33" s="158"/>
      <c r="D33" s="158"/>
      <c r="H33" s="50"/>
    </row>
    <row r="34" spans="1:8" x14ac:dyDescent="0.25">
      <c r="A34" s="113"/>
      <c r="B34" s="164"/>
      <c r="C34" s="158"/>
      <c r="D34" s="158"/>
      <c r="H34" s="50"/>
    </row>
    <row r="35" spans="1:8" x14ac:dyDescent="0.25">
      <c r="A35" s="113"/>
      <c r="B35" s="164"/>
      <c r="C35" s="158"/>
      <c r="D35" s="158"/>
      <c r="H35" s="50"/>
    </row>
    <row r="36" spans="1:8" x14ac:dyDescent="0.25">
      <c r="A36" s="113"/>
      <c r="B36" s="164"/>
      <c r="C36" s="158"/>
      <c r="D36" s="158"/>
      <c r="H36" s="50"/>
    </row>
    <row r="37" spans="1:8" x14ac:dyDescent="0.25">
      <c r="A37" s="113"/>
      <c r="B37" s="164"/>
      <c r="C37" s="158"/>
      <c r="D37" s="158"/>
      <c r="H37" s="50"/>
    </row>
    <row r="38" spans="1:8" x14ac:dyDescent="0.25">
      <c r="A38" s="113"/>
      <c r="B38" s="164"/>
      <c r="C38" s="158"/>
      <c r="D38" s="158"/>
      <c r="H38" s="50"/>
    </row>
    <row r="39" spans="1:8" x14ac:dyDescent="0.25">
      <c r="A39" s="113"/>
      <c r="B39" s="164"/>
      <c r="C39" s="158"/>
      <c r="D39" s="158"/>
      <c r="H39" s="50"/>
    </row>
    <row r="40" spans="1:8" x14ac:dyDescent="0.25">
      <c r="A40" s="113"/>
      <c r="B40" s="164"/>
      <c r="C40" s="158"/>
      <c r="D40" s="158"/>
      <c r="H40" s="50"/>
    </row>
    <row r="41" spans="1:8" x14ac:dyDescent="0.25">
      <c r="A41" s="113"/>
      <c r="B41" s="164"/>
      <c r="C41" s="158"/>
      <c r="D41" s="158"/>
      <c r="H41" s="50"/>
    </row>
    <row r="42" spans="1:8" x14ac:dyDescent="0.25">
      <c r="A42" s="113"/>
      <c r="B42" s="164"/>
      <c r="C42" s="158"/>
      <c r="D42" s="158"/>
      <c r="H42" s="50"/>
    </row>
    <row r="43" spans="1:8" x14ac:dyDescent="0.25">
      <c r="A43" s="113"/>
      <c r="B43" s="164"/>
      <c r="C43" s="158"/>
      <c r="D43" s="158"/>
      <c r="H43" s="50"/>
    </row>
    <row r="44" spans="1:8" x14ac:dyDescent="0.25">
      <c r="A44" s="113"/>
      <c r="B44" s="164"/>
      <c r="C44" s="158"/>
      <c r="D44" s="158"/>
      <c r="H44" s="50"/>
    </row>
    <row r="45" spans="1:8" x14ac:dyDescent="0.25">
      <c r="A45" s="113"/>
      <c r="B45" s="164"/>
      <c r="C45" s="158"/>
      <c r="D45" s="158"/>
      <c r="H45" s="50"/>
    </row>
    <row r="46" spans="1:8" x14ac:dyDescent="0.25">
      <c r="A46" s="113"/>
      <c r="B46" s="164"/>
      <c r="C46" s="158"/>
      <c r="D46" s="158"/>
      <c r="H46" s="50"/>
    </row>
    <row r="47" spans="1:8" x14ac:dyDescent="0.25">
      <c r="A47" s="113"/>
      <c r="B47" s="164"/>
      <c r="C47" s="158"/>
      <c r="D47" s="158"/>
      <c r="H47" s="50"/>
    </row>
    <row r="48" spans="1:8" x14ac:dyDescent="0.25">
      <c r="A48" s="113"/>
      <c r="B48" s="164"/>
      <c r="C48" s="158"/>
      <c r="D48" s="158"/>
      <c r="H48" s="50"/>
    </row>
    <row r="49" spans="1:13" x14ac:dyDescent="0.25">
      <c r="A49" s="113"/>
      <c r="B49" s="164"/>
      <c r="C49" s="158"/>
      <c r="D49" s="158"/>
      <c r="H49" s="50"/>
    </row>
    <row r="50" spans="1:13" x14ac:dyDescent="0.25">
      <c r="A50" s="113"/>
      <c r="B50" s="164"/>
      <c r="C50" s="158"/>
      <c r="D50" s="158"/>
      <c r="H50" s="50"/>
      <c r="M50" s="1"/>
    </row>
    <row r="51" spans="1:13" x14ac:dyDescent="0.25">
      <c r="A51" s="113"/>
      <c r="B51" s="164"/>
      <c r="C51" s="158"/>
      <c r="D51" s="158"/>
      <c r="H51" s="50"/>
      <c r="M51" s="1"/>
    </row>
    <row r="52" spans="1:13" x14ac:dyDescent="0.25">
      <c r="A52" s="113"/>
      <c r="B52" s="164"/>
      <c r="C52" s="158"/>
      <c r="D52" s="158"/>
      <c r="H52" s="50"/>
      <c r="M52" s="1"/>
    </row>
    <row r="53" spans="1:13" x14ac:dyDescent="0.25">
      <c r="A53" s="113"/>
      <c r="B53" s="164"/>
      <c r="C53" s="158"/>
      <c r="D53" s="158"/>
      <c r="H53" s="50"/>
      <c r="M53" s="1"/>
    </row>
    <row r="54" spans="1:13" x14ac:dyDescent="0.25">
      <c r="A54" s="113"/>
      <c r="B54" s="164"/>
      <c r="C54" s="158"/>
      <c r="D54" s="158"/>
      <c r="H54" s="50"/>
      <c r="M54" s="1"/>
    </row>
    <row r="55" spans="1:13" x14ac:dyDescent="0.25">
      <c r="A55" s="113"/>
      <c r="B55" s="164"/>
      <c r="C55" s="158"/>
      <c r="D55" s="158"/>
      <c r="H55" s="50"/>
      <c r="M55" s="1"/>
    </row>
    <row r="56" spans="1:13" x14ac:dyDescent="0.25">
      <c r="A56" s="113"/>
      <c r="B56" s="164"/>
      <c r="C56" s="158"/>
      <c r="D56" s="158"/>
      <c r="H56" s="50"/>
    </row>
    <row r="57" spans="1:13" x14ac:dyDescent="0.25">
      <c r="A57" s="113"/>
      <c r="B57" s="164"/>
      <c r="C57" s="158"/>
      <c r="D57" s="158"/>
      <c r="H57" s="50"/>
    </row>
    <row r="58" spans="1:13" x14ac:dyDescent="0.25">
      <c r="A58" s="113"/>
      <c r="B58" s="164"/>
      <c r="C58" s="158"/>
      <c r="D58" s="158"/>
      <c r="H58" s="50"/>
    </row>
    <row r="59" spans="1:13" x14ac:dyDescent="0.25">
      <c r="A59" s="113"/>
      <c r="B59" s="164"/>
      <c r="C59" s="158"/>
      <c r="D59" s="158"/>
      <c r="H59" s="50"/>
    </row>
    <row r="60" spans="1:13" x14ac:dyDescent="0.25">
      <c r="A60" s="113"/>
      <c r="B60" s="164"/>
      <c r="C60" s="158"/>
      <c r="D60" s="158"/>
      <c r="H60" s="50"/>
    </row>
    <row r="61" spans="1:13" x14ac:dyDescent="0.25">
      <c r="A61" s="113"/>
      <c r="B61" s="164"/>
      <c r="C61" s="158"/>
      <c r="D61" s="158"/>
      <c r="H61" s="50"/>
    </row>
    <row r="62" spans="1:13" x14ac:dyDescent="0.25">
      <c r="A62" s="113"/>
      <c r="B62" s="164"/>
      <c r="C62" s="158"/>
      <c r="D62" s="158"/>
      <c r="H62" s="50"/>
    </row>
    <row r="63" spans="1:13" x14ac:dyDescent="0.25">
      <c r="A63" s="113"/>
      <c r="B63" s="164"/>
      <c r="C63" s="158"/>
      <c r="D63" s="158"/>
      <c r="H63" s="50"/>
    </row>
    <row r="64" spans="1:13" x14ac:dyDescent="0.25">
      <c r="A64" s="113"/>
      <c r="B64" s="164"/>
      <c r="C64" s="158"/>
      <c r="D64" s="158"/>
      <c r="H64" s="50"/>
    </row>
    <row r="65" spans="1:13" x14ac:dyDescent="0.25">
      <c r="A65" s="113"/>
      <c r="B65" s="164"/>
      <c r="C65" s="158"/>
      <c r="D65" s="158"/>
      <c r="H65" s="50"/>
    </row>
    <row r="66" spans="1:13" x14ac:dyDescent="0.25">
      <c r="A66" s="113"/>
      <c r="B66" s="164"/>
      <c r="C66" s="158"/>
      <c r="D66" s="158"/>
      <c r="H66" s="50"/>
    </row>
    <row r="67" spans="1:13" x14ac:dyDescent="0.25">
      <c r="A67" s="113"/>
      <c r="B67" s="164"/>
      <c r="C67" s="158"/>
      <c r="D67" s="158"/>
      <c r="H67" s="50"/>
    </row>
    <row r="68" spans="1:13" x14ac:dyDescent="0.25">
      <c r="A68" s="113"/>
      <c r="B68" s="164"/>
      <c r="C68" s="158"/>
      <c r="D68" s="158"/>
      <c r="H68" s="50"/>
    </row>
    <row r="69" spans="1:13" x14ac:dyDescent="0.25">
      <c r="A69" s="113"/>
      <c r="B69" s="164"/>
      <c r="C69" s="158"/>
      <c r="D69" s="158"/>
      <c r="H69" s="50"/>
      <c r="M69" s="1"/>
    </row>
    <row r="70" spans="1:13" x14ac:dyDescent="0.25">
      <c r="A70" s="113"/>
      <c r="B70" s="164"/>
      <c r="C70" s="158"/>
      <c r="D70" s="158"/>
      <c r="H70" s="50"/>
      <c r="M70" s="1"/>
    </row>
    <row r="71" spans="1:13" x14ac:dyDescent="0.25">
      <c r="A71" s="113"/>
      <c r="B71" s="164"/>
      <c r="C71" s="158"/>
      <c r="D71" s="158"/>
      <c r="H71" s="50"/>
      <c r="M71" s="1"/>
    </row>
    <row r="72" spans="1:13" x14ac:dyDescent="0.25">
      <c r="A72" s="113"/>
      <c r="B72" s="164"/>
      <c r="C72" s="158"/>
      <c r="D72" s="158"/>
      <c r="H72" s="50"/>
      <c r="M72" s="1"/>
    </row>
    <row r="73" spans="1:13" x14ac:dyDescent="0.25">
      <c r="A73" s="113"/>
      <c r="B73" s="164"/>
      <c r="C73" s="158"/>
      <c r="D73" s="158"/>
      <c r="H73" s="50"/>
      <c r="M73" s="1"/>
    </row>
    <row r="74" spans="1:13" x14ac:dyDescent="0.25">
      <c r="A74" s="113"/>
      <c r="B74" s="164"/>
      <c r="C74" s="158"/>
      <c r="D74" s="158"/>
      <c r="H74" s="50"/>
      <c r="M74" s="1"/>
    </row>
    <row r="75" spans="1:13" x14ac:dyDescent="0.25">
      <c r="A75" s="113"/>
      <c r="B75" s="164"/>
      <c r="C75" s="158"/>
      <c r="D75" s="158"/>
      <c r="H75" s="50"/>
    </row>
    <row r="76" spans="1:13" x14ac:dyDescent="0.25">
      <c r="A76" s="113"/>
      <c r="B76" s="164"/>
      <c r="C76" s="158"/>
      <c r="D76" s="158"/>
      <c r="H76" s="50"/>
    </row>
    <row r="77" spans="1:13" x14ac:dyDescent="0.25">
      <c r="A77" s="113"/>
      <c r="B77" s="164"/>
      <c r="C77" s="158"/>
      <c r="D77" s="158"/>
      <c r="H77" s="50"/>
    </row>
    <row r="78" spans="1:13" x14ac:dyDescent="0.25">
      <c r="A78" s="113"/>
      <c r="B78" s="164"/>
      <c r="C78" s="158"/>
      <c r="D78" s="158"/>
      <c r="H78" s="50"/>
    </row>
    <row r="79" spans="1:13" x14ac:dyDescent="0.25">
      <c r="A79" s="113"/>
      <c r="B79" s="164"/>
      <c r="C79" s="158"/>
      <c r="D79" s="158"/>
      <c r="H79" s="50"/>
    </row>
    <row r="80" spans="1:13" ht="15.75" thickBot="1" x14ac:dyDescent="0.3">
      <c r="A80" t="s">
        <v>85</v>
      </c>
      <c r="H80" s="50"/>
    </row>
    <row r="81" spans="8:19" ht="15.75" thickBot="1" x14ac:dyDescent="0.3">
      <c r="H81" s="50"/>
      <c r="I81" s="41"/>
      <c r="J81" s="8" t="s">
        <v>154</v>
      </c>
    </row>
    <row r="82" spans="8:19" ht="15.75" x14ac:dyDescent="0.25">
      <c r="I82" s="48" t="s">
        <v>178</v>
      </c>
    </row>
    <row r="83" spans="8:19" x14ac:dyDescent="0.25">
      <c r="I83" s="1" t="s">
        <v>202</v>
      </c>
      <c r="J83" s="1" t="s">
        <v>203</v>
      </c>
      <c r="K83" s="1" t="s">
        <v>204</v>
      </c>
      <c r="L83" s="1" t="s">
        <v>205</v>
      </c>
      <c r="M83" s="8" t="s">
        <v>206</v>
      </c>
      <c r="Q83" t="s">
        <v>421</v>
      </c>
      <c r="R83" t="s">
        <v>422</v>
      </c>
      <c r="S83" t="s">
        <v>424</v>
      </c>
    </row>
    <row r="84" spans="8:19" x14ac:dyDescent="0.25">
      <c r="I84" s="43"/>
      <c r="J84" s="42"/>
      <c r="K84" s="43"/>
      <c r="L84" s="43"/>
      <c r="M84" s="39"/>
      <c r="Q84" s="51"/>
      <c r="R84" s="39"/>
      <c r="S84" s="39"/>
    </row>
    <row r="85" spans="8:19" x14ac:dyDescent="0.25">
      <c r="I85" s="45" t="s">
        <v>165</v>
      </c>
      <c r="J85" s="44">
        <v>2018</v>
      </c>
      <c r="K85" s="45" t="s">
        <v>171</v>
      </c>
      <c r="L85" s="45"/>
      <c r="M85" s="40"/>
      <c r="N85" s="5"/>
      <c r="O85" s="5"/>
      <c r="P85" s="5"/>
      <c r="Q85" s="44" t="s">
        <v>415</v>
      </c>
      <c r="R85" s="151" t="s">
        <v>416</v>
      </c>
      <c r="S85" s="155" t="s">
        <v>119</v>
      </c>
    </row>
    <row r="86" spans="8:19" x14ac:dyDescent="0.25">
      <c r="I86" s="45" t="s">
        <v>160</v>
      </c>
      <c r="J86" s="44">
        <v>2019</v>
      </c>
      <c r="K86" s="45" t="s">
        <v>172</v>
      </c>
      <c r="L86" s="45"/>
      <c r="M86" s="40" t="s">
        <v>182</v>
      </c>
      <c r="N86" s="38" t="s">
        <v>183</v>
      </c>
      <c r="O86" s="5" t="s">
        <v>200</v>
      </c>
      <c r="P86" s="5" t="s">
        <v>184</v>
      </c>
      <c r="Q86" s="46" t="s">
        <v>414</v>
      </c>
      <c r="R86" s="151" t="s">
        <v>417</v>
      </c>
    </row>
    <row r="87" spans="8:19" x14ac:dyDescent="0.25">
      <c r="I87" s="45" t="s">
        <v>161</v>
      </c>
      <c r="J87" s="44">
        <v>2020</v>
      </c>
      <c r="K87" s="45" t="s">
        <v>173</v>
      </c>
      <c r="L87" s="45"/>
      <c r="M87" s="40" t="s">
        <v>89</v>
      </c>
      <c r="N87" s="38" t="s">
        <v>90</v>
      </c>
      <c r="O87" s="5" t="s">
        <v>199</v>
      </c>
      <c r="P87" s="5" t="s">
        <v>185</v>
      </c>
      <c r="R87" s="151" t="s">
        <v>418</v>
      </c>
    </row>
    <row r="88" spans="8:19" x14ac:dyDescent="0.25">
      <c r="I88" s="45" t="s">
        <v>162</v>
      </c>
      <c r="J88" s="44">
        <v>2021</v>
      </c>
      <c r="K88" s="45" t="s">
        <v>410</v>
      </c>
      <c r="L88" s="45"/>
      <c r="M88" s="40" t="s">
        <v>179</v>
      </c>
      <c r="N88" s="38" t="s">
        <v>180</v>
      </c>
      <c r="O88" s="5" t="s">
        <v>198</v>
      </c>
      <c r="P88" s="5" t="s">
        <v>181</v>
      </c>
      <c r="R88" s="151" t="s">
        <v>420</v>
      </c>
    </row>
    <row r="89" spans="8:19" x14ac:dyDescent="0.25">
      <c r="I89" s="45" t="s">
        <v>163</v>
      </c>
      <c r="J89" s="44">
        <v>2022</v>
      </c>
      <c r="K89" s="45" t="s">
        <v>411</v>
      </c>
      <c r="L89" s="45"/>
      <c r="M89" s="40" t="s">
        <v>186</v>
      </c>
      <c r="N89" s="38" t="s">
        <v>187</v>
      </c>
      <c r="O89" s="5" t="s">
        <v>197</v>
      </c>
      <c r="P89" s="5" t="s">
        <v>188</v>
      </c>
      <c r="R89" s="152" t="s">
        <v>419</v>
      </c>
    </row>
    <row r="90" spans="8:19" x14ac:dyDescent="0.25">
      <c r="I90" s="45" t="s">
        <v>164</v>
      </c>
      <c r="J90" s="44">
        <v>2023</v>
      </c>
      <c r="K90" s="45" t="s">
        <v>166</v>
      </c>
      <c r="L90" s="45"/>
      <c r="M90" s="40" t="s">
        <v>189</v>
      </c>
      <c r="N90" s="38" t="s">
        <v>190</v>
      </c>
      <c r="O90" s="5" t="s">
        <v>196</v>
      </c>
      <c r="P90" s="5" t="s">
        <v>191</v>
      </c>
    </row>
    <row r="91" spans="8:19" x14ac:dyDescent="0.25">
      <c r="I91" s="47" t="s">
        <v>409</v>
      </c>
      <c r="J91" s="44">
        <v>2024</v>
      </c>
      <c r="K91" s="45" t="s">
        <v>167</v>
      </c>
      <c r="L91" s="45"/>
      <c r="M91" s="114"/>
      <c r="N91" s="115"/>
      <c r="O91" s="115"/>
      <c r="P91" s="115"/>
    </row>
    <row r="92" spans="8:19" x14ac:dyDescent="0.25">
      <c r="J92" s="44">
        <v>2025</v>
      </c>
      <c r="K92" s="45" t="s">
        <v>168</v>
      </c>
      <c r="L92" s="45"/>
      <c r="M92" s="39"/>
    </row>
    <row r="93" spans="8:19" x14ac:dyDescent="0.25">
      <c r="J93" s="44">
        <v>2026</v>
      </c>
      <c r="K93" s="45" t="s">
        <v>169</v>
      </c>
      <c r="L93" s="45"/>
      <c r="M93" s="40" t="s">
        <v>12</v>
      </c>
      <c r="N93" s="49" t="s">
        <v>8</v>
      </c>
      <c r="O93" s="5" t="s">
        <v>195</v>
      </c>
      <c r="P93" s="5" t="s">
        <v>13</v>
      </c>
    </row>
    <row r="94" spans="8:19" x14ac:dyDescent="0.25">
      <c r="J94" s="44">
        <v>2027</v>
      </c>
      <c r="K94" s="45" t="s">
        <v>170</v>
      </c>
      <c r="L94" s="45"/>
      <c r="M94" s="40" t="s">
        <v>192</v>
      </c>
      <c r="N94" s="38" t="s">
        <v>8</v>
      </c>
      <c r="O94" s="5" t="s">
        <v>193</v>
      </c>
      <c r="P94" s="5" t="s">
        <v>194</v>
      </c>
    </row>
    <row r="95" spans="8:19" x14ac:dyDescent="0.25">
      <c r="J95" s="44">
        <v>2028</v>
      </c>
      <c r="K95" s="45" t="s">
        <v>174</v>
      </c>
      <c r="L95" s="45"/>
      <c r="M95" s="114"/>
      <c r="N95" s="115"/>
      <c r="O95" s="115"/>
      <c r="P95" s="115"/>
    </row>
    <row r="96" spans="8:19" x14ac:dyDescent="0.25">
      <c r="J96" s="44">
        <v>2029</v>
      </c>
      <c r="K96" s="45" t="s">
        <v>175</v>
      </c>
      <c r="L96" s="7"/>
    </row>
    <row r="97" spans="10:12" x14ac:dyDescent="0.25">
      <c r="J97" s="46">
        <v>2030</v>
      </c>
      <c r="K97" s="45" t="s">
        <v>176</v>
      </c>
      <c r="L97" s="7"/>
    </row>
    <row r="98" spans="10:12" x14ac:dyDescent="0.25">
      <c r="J98" s="7"/>
      <c r="K98" s="45" t="s">
        <v>177</v>
      </c>
      <c r="L98" s="7"/>
    </row>
    <row r="99" spans="10:12" x14ac:dyDescent="0.25">
      <c r="J99" s="7"/>
      <c r="K99" s="45" t="s">
        <v>423</v>
      </c>
      <c r="L99" s="7"/>
    </row>
    <row r="100" spans="10:12" x14ac:dyDescent="0.25">
      <c r="J100" s="7"/>
      <c r="K100" s="45"/>
      <c r="L100" s="7"/>
    </row>
    <row r="101" spans="10:12" x14ac:dyDescent="0.25">
      <c r="J101" s="7"/>
      <c r="K101" s="45"/>
      <c r="L101" s="7"/>
    </row>
    <row r="102" spans="10:12" x14ac:dyDescent="0.25">
      <c r="J102" s="7"/>
      <c r="K102" s="45"/>
      <c r="L102" s="7"/>
    </row>
    <row r="103" spans="10:12" x14ac:dyDescent="0.25">
      <c r="J103" s="7"/>
      <c r="K103" s="45"/>
      <c r="L103" s="7"/>
    </row>
    <row r="104" spans="10:12" x14ac:dyDescent="0.25">
      <c r="J104" s="7"/>
      <c r="K104" s="47"/>
      <c r="L104" s="7"/>
    </row>
    <row r="105" spans="10:12" x14ac:dyDescent="0.25">
      <c r="J105" s="7"/>
      <c r="K105" s="153"/>
      <c r="L105" s="7"/>
    </row>
    <row r="106" spans="10:12" x14ac:dyDescent="0.25">
      <c r="J106" s="7"/>
      <c r="K106" s="7"/>
      <c r="L106" s="7"/>
    </row>
    <row r="107" spans="10:12" x14ac:dyDescent="0.25">
      <c r="J107" s="7"/>
      <c r="K107" s="7"/>
      <c r="L107" s="7"/>
    </row>
    <row r="108" spans="10:12" x14ac:dyDescent="0.25">
      <c r="J108" s="7"/>
      <c r="K108" s="7"/>
      <c r="L108" s="7"/>
    </row>
    <row r="109" spans="10:12" x14ac:dyDescent="0.25">
      <c r="J109" s="7"/>
      <c r="K109" s="7"/>
      <c r="L109" s="7"/>
    </row>
    <row r="110" spans="10:12" x14ac:dyDescent="0.25">
      <c r="J110" s="7"/>
      <c r="K110" s="7"/>
      <c r="L110" s="7"/>
    </row>
    <row r="111" spans="10:12" x14ac:dyDescent="0.25">
      <c r="J111" s="7"/>
    </row>
    <row r="112" spans="10:12" x14ac:dyDescent="0.25">
      <c r="J112" s="7"/>
    </row>
  </sheetData>
  <sheetProtection algorithmName="SHA-512" hashValue="5JUAoLwOy1RD1j7Uacoq0KnPsCcxpmso+WCj8iD0uT5Bdgl41CjK8JgYTC5QEIUUmti/i3yM3n6wYOXFbJ4pMA==" saltValue="lbvE2yJHhZIrwwR3heul6g==" spinCount="100000" sheet="1" objects="1" scenarios="1"/>
  <mergeCells count="1">
    <mergeCell ref="B4:C4"/>
  </mergeCells>
  <conditionalFormatting sqref="A30:C79">
    <cfRule type="expression" dxfId="42" priority="4">
      <formula>$A30&lt;&gt;""</formula>
    </cfRule>
  </conditionalFormatting>
  <conditionalFormatting sqref="A30:A79">
    <cfRule type="cellIs" dxfId="41" priority="6" operator="lessThan">
      <formula>B30</formula>
    </cfRule>
  </conditionalFormatting>
  <conditionalFormatting sqref="B4 B14:E21 C24:C27 B6:B11 A30:D79">
    <cfRule type="cellIs" dxfId="40" priority="20" operator="greaterThan">
      <formula>$I$81</formula>
    </cfRule>
  </conditionalFormatting>
  <dataValidations count="9">
    <dataValidation allowBlank="1" showInputMessage="1" sqref="K72:K73 K53:K54" xr:uid="{00000000-0002-0000-0500-000000000000}"/>
    <dataValidation type="list" allowBlank="1" showInputMessage="1" showErrorMessage="1" sqref="B6" xr:uid="{00000000-0002-0000-0500-000001000000}">
      <formula1>$I$84:$I$91</formula1>
    </dataValidation>
    <dataValidation type="list" allowBlank="1" showInputMessage="1" showErrorMessage="1" sqref="B7" xr:uid="{00000000-0002-0000-0500-000002000000}">
      <formula1>$J$84:$J$97</formula1>
    </dataValidation>
    <dataValidation type="list" allowBlank="1" showInputMessage="1" showErrorMessage="1" sqref="B8" xr:uid="{00000000-0002-0000-0500-000003000000}">
      <formula1>$K$84:$K$104</formula1>
    </dataValidation>
    <dataValidation type="list" allowBlank="1" showInputMessage="1" showErrorMessage="1" error="If you would like to use  a person that is not on the list, you must add them to the list in cells M91 through P91, then click the drop down arrow again to select the added person." sqref="B18" xr:uid="{00000000-0002-0000-0500-000004000000}">
      <formula1>$M$85:$M$91</formula1>
    </dataValidation>
    <dataValidation type="list" allowBlank="1" showInputMessage="1" showErrorMessage="1" error="If you would like to use  a person that is not on the list, you must add them to the list in cells M95 through P95, then click the drop down arrow again to select the added person." sqref="B19" xr:uid="{00000000-0002-0000-0500-000005000000}">
      <formula1>$M$92:$M$95</formula1>
    </dataValidation>
    <dataValidation type="list" allowBlank="1" showInputMessage="1" showErrorMessage="1" sqref="B9" xr:uid="{00000000-0002-0000-0500-000006000000}">
      <formula1>$Q$84:$Q$86</formula1>
    </dataValidation>
    <dataValidation type="list" allowBlank="1" showInputMessage="1" showErrorMessage="1" sqref="B10" xr:uid="{00000000-0002-0000-0500-000007000000}">
      <formula1>$R$84:$R$89</formula1>
    </dataValidation>
    <dataValidation type="list" allowBlank="1" showInputMessage="1" showErrorMessage="1" sqref="A30:A79" xr:uid="{00000000-0002-0000-0500-000008000000}">
      <formula1>$S$84:$S$85</formula1>
    </dataValidation>
  </dataValidations>
  <pageMargins left="0.7" right="0.7" top="0.75" bottom="0.75" header="0.3" footer="0.3"/>
  <pageSetup fitToHeight="0" orientation="landscape" r:id="rId1"/>
  <headerFooter>
    <oddFooter>&amp;LWeights and Measures&amp;CPage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1"/>
    <pageSetUpPr fitToPage="1"/>
  </sheetPr>
  <dimension ref="A1:U173"/>
  <sheetViews>
    <sheetView zoomScale="106" zoomScaleNormal="106" workbookViewId="0"/>
  </sheetViews>
  <sheetFormatPr defaultRowHeight="15" x14ac:dyDescent="0.25"/>
  <cols>
    <col min="1" max="1" width="22.5703125" customWidth="1"/>
    <col min="2" max="2" width="3.28515625" customWidth="1"/>
    <col min="7" max="7" width="3.28515625" customWidth="1"/>
    <col min="8" max="8" width="9.140625" customWidth="1"/>
    <col min="10" max="10" width="6.42578125" customWidth="1"/>
    <col min="12" max="12" width="192.85546875" customWidth="1"/>
    <col min="13" max="13" width="2.140625" customWidth="1"/>
    <col min="14" max="14" width="9.85546875" customWidth="1"/>
    <col min="15" max="18" width="9.140625" customWidth="1"/>
  </cols>
  <sheetData>
    <row r="1" spans="1:13" ht="21" x14ac:dyDescent="0.35">
      <c r="A1" s="37" t="s">
        <v>156</v>
      </c>
      <c r="M1" s="50"/>
    </row>
    <row r="2" spans="1:13" ht="21" x14ac:dyDescent="0.35">
      <c r="A2" s="37" t="s">
        <v>157</v>
      </c>
      <c r="M2" s="50"/>
    </row>
    <row r="3" spans="1:13" x14ac:dyDescent="0.25">
      <c r="M3" s="50"/>
    </row>
    <row r="4" spans="1:13" x14ac:dyDescent="0.25">
      <c r="A4" s="11" t="s">
        <v>0</v>
      </c>
      <c r="B4" s="199" t="str">
        <f>IF('P1; Organize the PT'!B4:C4="","",'P1; Organize the PT'!B4:C4)</f>
        <v>----</v>
      </c>
      <c r="C4" s="199"/>
      <c r="D4" s="199"/>
      <c r="E4" s="199"/>
      <c r="F4" s="199"/>
      <c r="M4" s="50"/>
    </row>
    <row r="5" spans="1:13" x14ac:dyDescent="0.25">
      <c r="A5" s="11" t="s">
        <v>3</v>
      </c>
      <c r="B5" s="199" t="str">
        <f>IF('P1; Organize the PT'!B11="","",'P1; Organize the PT'!B11)</f>
        <v/>
      </c>
      <c r="C5" s="199"/>
      <c r="D5" s="199"/>
      <c r="E5" s="199"/>
      <c r="F5" s="199"/>
      <c r="M5" s="50"/>
    </row>
    <row r="6" spans="1:13" x14ac:dyDescent="0.25">
      <c r="A6" s="11" t="s">
        <v>5</v>
      </c>
      <c r="B6" s="199" t="str">
        <f>IF('P1; Organize the PT'!B14="","",'P1; Organize the PT'!B14)</f>
        <v/>
      </c>
      <c r="C6" s="199"/>
      <c r="D6" s="199"/>
      <c r="E6" s="199"/>
      <c r="F6" s="199"/>
      <c r="M6" s="50"/>
    </row>
    <row r="7" spans="1:13" x14ac:dyDescent="0.25">
      <c r="M7" s="50"/>
    </row>
    <row r="8" spans="1:13" ht="60.75" customHeight="1" x14ac:dyDescent="0.25">
      <c r="A8" s="59" t="s">
        <v>210</v>
      </c>
      <c r="B8" s="190"/>
      <c r="C8" s="191"/>
      <c r="D8" s="191"/>
      <c r="E8" s="191"/>
      <c r="F8" s="191"/>
      <c r="G8" s="191"/>
      <c r="H8" s="191"/>
      <c r="I8" s="191"/>
      <c r="J8" s="192"/>
      <c r="M8" s="50"/>
    </row>
    <row r="9" spans="1:13" x14ac:dyDescent="0.25">
      <c r="M9" s="50"/>
    </row>
    <row r="10" spans="1:13" x14ac:dyDescent="0.25">
      <c r="A10" s="21" t="s">
        <v>381</v>
      </c>
      <c r="B10" s="23"/>
      <c r="M10" s="50"/>
    </row>
    <row r="11" spans="1:13" ht="3.75" customHeight="1" x14ac:dyDescent="0.25">
      <c r="B11" s="22"/>
      <c r="M11" s="50"/>
    </row>
    <row r="12" spans="1:13" x14ac:dyDescent="0.25">
      <c r="B12" s="113"/>
      <c r="C12" t="s">
        <v>348</v>
      </c>
      <c r="M12" s="50"/>
    </row>
    <row r="13" spans="1:13" ht="3.75" customHeight="1" x14ac:dyDescent="0.25">
      <c r="B13" s="20"/>
      <c r="M13" s="50"/>
    </row>
    <row r="14" spans="1:13" x14ac:dyDescent="0.25">
      <c r="B14" s="113"/>
      <c r="C14" t="s">
        <v>70</v>
      </c>
      <c r="M14" s="50"/>
    </row>
    <row r="15" spans="1:13" ht="3.75" customHeight="1" x14ac:dyDescent="0.25">
      <c r="B15" s="20"/>
      <c r="M15" s="50"/>
    </row>
    <row r="16" spans="1:13" x14ac:dyDescent="0.25">
      <c r="B16" s="113"/>
      <c r="C16" t="s">
        <v>71</v>
      </c>
      <c r="M16" s="50"/>
    </row>
    <row r="17" spans="1:13" ht="3.75" customHeight="1" x14ac:dyDescent="0.25">
      <c r="B17" s="20"/>
      <c r="M17" s="50"/>
    </row>
    <row r="18" spans="1:13" x14ac:dyDescent="0.25">
      <c r="B18" s="113"/>
      <c r="C18" t="s">
        <v>72</v>
      </c>
      <c r="M18" s="50"/>
    </row>
    <row r="19" spans="1:13" ht="3.75" customHeight="1" x14ac:dyDescent="0.25">
      <c r="B19" s="20"/>
      <c r="M19" s="50"/>
    </row>
    <row r="20" spans="1:13" x14ac:dyDescent="0.25">
      <c r="B20" s="113"/>
      <c r="C20" t="s">
        <v>73</v>
      </c>
      <c r="M20" s="50"/>
    </row>
    <row r="21" spans="1:13" ht="3.75" customHeight="1" x14ac:dyDescent="0.25">
      <c r="B21" s="20"/>
      <c r="M21" s="50"/>
    </row>
    <row r="22" spans="1:13" x14ac:dyDescent="0.25">
      <c r="B22" s="113"/>
      <c r="C22" t="s">
        <v>74</v>
      </c>
      <c r="M22" s="50"/>
    </row>
    <row r="23" spans="1:13" ht="3.75" customHeight="1" x14ac:dyDescent="0.25">
      <c r="B23" s="20"/>
      <c r="M23" s="50"/>
    </row>
    <row r="24" spans="1:13" x14ac:dyDescent="0.25">
      <c r="B24" s="113"/>
      <c r="C24" t="s">
        <v>75</v>
      </c>
      <c r="M24" s="50"/>
    </row>
    <row r="25" spans="1:13" ht="3.75" customHeight="1" x14ac:dyDescent="0.25">
      <c r="B25" s="20"/>
      <c r="M25" s="50"/>
    </row>
    <row r="26" spans="1:13" x14ac:dyDescent="0.25">
      <c r="B26" s="113"/>
      <c r="C26" t="s">
        <v>76</v>
      </c>
      <c r="M26" s="50"/>
    </row>
    <row r="27" spans="1:13" ht="3.75" customHeight="1" x14ac:dyDescent="0.25">
      <c r="B27" s="20"/>
      <c r="M27" s="50"/>
    </row>
    <row r="28" spans="1:13" x14ac:dyDescent="0.25">
      <c r="B28" s="4" t="s">
        <v>40</v>
      </c>
      <c r="C28" t="s">
        <v>77</v>
      </c>
      <c r="M28" s="50"/>
    </row>
    <row r="29" spans="1:13" ht="3.75" customHeight="1" x14ac:dyDescent="0.25">
      <c r="B29" s="58"/>
      <c r="M29" s="50"/>
    </row>
    <row r="30" spans="1:13" x14ac:dyDescent="0.25">
      <c r="A30" s="35" t="s">
        <v>41</v>
      </c>
      <c r="B30" s="190"/>
      <c r="C30" s="191"/>
      <c r="D30" s="191"/>
      <c r="E30" s="191"/>
      <c r="F30" s="191"/>
      <c r="G30" s="191"/>
      <c r="H30" s="191"/>
      <c r="I30" s="191"/>
      <c r="J30" s="192"/>
      <c r="M30" s="50"/>
    </row>
    <row r="31" spans="1:13" ht="3.75" customHeight="1" x14ac:dyDescent="0.25">
      <c r="A31" s="35"/>
      <c r="B31" s="27"/>
      <c r="M31" s="50"/>
    </row>
    <row r="32" spans="1:13" x14ac:dyDescent="0.25">
      <c r="A32" s="35" t="s">
        <v>41</v>
      </c>
      <c r="B32" s="190"/>
      <c r="C32" s="191"/>
      <c r="D32" s="191"/>
      <c r="E32" s="191"/>
      <c r="F32" s="191"/>
      <c r="G32" s="191"/>
      <c r="H32" s="191"/>
      <c r="I32" s="191"/>
      <c r="J32" s="192"/>
      <c r="M32" s="50"/>
    </row>
    <row r="33" spans="1:13" ht="3.75" customHeight="1" x14ac:dyDescent="0.25">
      <c r="A33" s="35"/>
      <c r="B33" s="27"/>
      <c r="M33" s="50"/>
    </row>
    <row r="34" spans="1:13" x14ac:dyDescent="0.25">
      <c r="A34" s="35" t="s">
        <v>41</v>
      </c>
      <c r="B34" s="190"/>
      <c r="C34" s="191"/>
      <c r="D34" s="191"/>
      <c r="E34" s="191"/>
      <c r="F34" s="191"/>
      <c r="G34" s="191"/>
      <c r="H34" s="191"/>
      <c r="I34" s="191"/>
      <c r="J34" s="192"/>
      <c r="M34" s="50"/>
    </row>
    <row r="35" spans="1:13" x14ac:dyDescent="0.25">
      <c r="M35" s="50"/>
    </row>
    <row r="36" spans="1:13" x14ac:dyDescent="0.25">
      <c r="M36" s="50"/>
    </row>
    <row r="37" spans="1:13" x14ac:dyDescent="0.25">
      <c r="A37" s="10" t="s">
        <v>147</v>
      </c>
      <c r="M37" s="50"/>
    </row>
    <row r="38" spans="1:13" ht="3.75" customHeight="1" x14ac:dyDescent="0.25">
      <c r="M38" s="50"/>
    </row>
    <row r="39" spans="1:13" x14ac:dyDescent="0.25">
      <c r="B39" s="113"/>
      <c r="C39" t="s">
        <v>78</v>
      </c>
      <c r="M39" s="50"/>
    </row>
    <row r="40" spans="1:13" ht="3.75" customHeight="1" x14ac:dyDescent="0.25">
      <c r="B40" s="20"/>
      <c r="M40" s="50"/>
    </row>
    <row r="41" spans="1:13" ht="18" x14ac:dyDescent="0.35">
      <c r="B41" s="113"/>
      <c r="C41" t="s">
        <v>82</v>
      </c>
      <c r="M41" s="50"/>
    </row>
    <row r="42" spans="1:13" ht="3.75" customHeight="1" x14ac:dyDescent="0.25">
      <c r="B42" s="20"/>
      <c r="M42" s="50"/>
    </row>
    <row r="43" spans="1:13" ht="18" x14ac:dyDescent="0.35">
      <c r="B43" s="113"/>
      <c r="C43" t="s">
        <v>79</v>
      </c>
      <c r="M43" s="50"/>
    </row>
    <row r="44" spans="1:13" ht="3.75" customHeight="1" x14ac:dyDescent="0.25">
      <c r="B44" s="20"/>
      <c r="M44" s="50"/>
    </row>
    <row r="45" spans="1:13" x14ac:dyDescent="0.25">
      <c r="B45" s="113"/>
      <c r="C45" t="s">
        <v>80</v>
      </c>
      <c r="M45" s="50"/>
    </row>
    <row r="46" spans="1:13" ht="3.75" customHeight="1" x14ac:dyDescent="0.25">
      <c r="B46" s="20"/>
      <c r="M46" s="50"/>
    </row>
    <row r="47" spans="1:13" x14ac:dyDescent="0.25">
      <c r="B47" s="113"/>
      <c r="C47" t="s">
        <v>81</v>
      </c>
      <c r="M47" s="50"/>
    </row>
    <row r="48" spans="1:13" ht="3.75" customHeight="1" x14ac:dyDescent="0.25">
      <c r="B48" s="20"/>
      <c r="M48" s="50"/>
    </row>
    <row r="49" spans="1:13" x14ac:dyDescent="0.25">
      <c r="B49" s="113"/>
      <c r="C49" t="s">
        <v>128</v>
      </c>
      <c r="M49" s="50"/>
    </row>
    <row r="50" spans="1:13" ht="3.75" customHeight="1" x14ac:dyDescent="0.25">
      <c r="B50" s="20"/>
      <c r="M50" s="50"/>
    </row>
    <row r="51" spans="1:13" x14ac:dyDescent="0.25">
      <c r="B51" s="113"/>
      <c r="C51" t="s">
        <v>129</v>
      </c>
      <c r="M51" s="50"/>
    </row>
    <row r="52" spans="1:13" ht="3.75" customHeight="1" x14ac:dyDescent="0.25">
      <c r="B52" s="58"/>
      <c r="M52" s="50"/>
    </row>
    <row r="53" spans="1:13" x14ac:dyDescent="0.25">
      <c r="A53" s="35" t="s">
        <v>41</v>
      </c>
      <c r="B53" s="190"/>
      <c r="C53" s="191"/>
      <c r="D53" s="191"/>
      <c r="E53" s="191"/>
      <c r="F53" s="191"/>
      <c r="G53" s="191"/>
      <c r="H53" s="191"/>
      <c r="I53" s="191"/>
      <c r="J53" s="192"/>
      <c r="M53" s="50"/>
    </row>
    <row r="54" spans="1:13" ht="3.75" customHeight="1" x14ac:dyDescent="0.25">
      <c r="A54" s="35"/>
      <c r="B54" s="27"/>
      <c r="M54" s="50"/>
    </row>
    <row r="55" spans="1:13" x14ac:dyDescent="0.25">
      <c r="A55" s="35" t="s">
        <v>41</v>
      </c>
      <c r="B55" s="190"/>
      <c r="C55" s="191"/>
      <c r="D55" s="191"/>
      <c r="E55" s="191"/>
      <c r="F55" s="191"/>
      <c r="G55" s="191"/>
      <c r="H55" s="191"/>
      <c r="I55" s="191"/>
      <c r="J55" s="192"/>
      <c r="M55" s="50"/>
    </row>
    <row r="56" spans="1:13" ht="3.75" customHeight="1" x14ac:dyDescent="0.25">
      <c r="A56" s="35"/>
      <c r="B56" s="27"/>
      <c r="M56" s="50"/>
    </row>
    <row r="57" spans="1:13" x14ac:dyDescent="0.25">
      <c r="A57" s="35" t="s">
        <v>41</v>
      </c>
      <c r="B57" s="190"/>
      <c r="C57" s="191"/>
      <c r="D57" s="191"/>
      <c r="E57" s="191"/>
      <c r="F57" s="191"/>
      <c r="G57" s="191"/>
      <c r="H57" s="191"/>
      <c r="I57" s="191"/>
      <c r="J57" s="192"/>
      <c r="M57" s="50"/>
    </row>
    <row r="58" spans="1:13" x14ac:dyDescent="0.25">
      <c r="M58" s="50"/>
    </row>
    <row r="59" spans="1:13" x14ac:dyDescent="0.25">
      <c r="M59" s="50"/>
    </row>
    <row r="60" spans="1:13" x14ac:dyDescent="0.25">
      <c r="A60" s="10" t="s">
        <v>99</v>
      </c>
      <c r="M60" s="50"/>
    </row>
    <row r="61" spans="1:13" ht="3.75" customHeight="1" x14ac:dyDescent="0.25">
      <c r="B61" s="22"/>
      <c r="M61" s="50"/>
    </row>
    <row r="62" spans="1:13" x14ac:dyDescent="0.25">
      <c r="B62" s="113"/>
      <c r="C62" t="s">
        <v>97</v>
      </c>
      <c r="M62" s="50"/>
    </row>
    <row r="63" spans="1:13" ht="3.75" customHeight="1" x14ac:dyDescent="0.25">
      <c r="B63" s="20"/>
      <c r="M63" s="50"/>
    </row>
    <row r="64" spans="1:13" x14ac:dyDescent="0.25">
      <c r="B64" s="113"/>
      <c r="C64" t="s">
        <v>122</v>
      </c>
      <c r="M64" s="50"/>
    </row>
    <row r="65" spans="1:13" ht="3.75" customHeight="1" x14ac:dyDescent="0.25">
      <c r="B65" s="20"/>
      <c r="M65" s="50"/>
    </row>
    <row r="66" spans="1:13" x14ac:dyDescent="0.25">
      <c r="B66" s="113"/>
      <c r="C66" t="s">
        <v>98</v>
      </c>
      <c r="M66" s="50"/>
    </row>
    <row r="67" spans="1:13" ht="3.75" customHeight="1" x14ac:dyDescent="0.25">
      <c r="B67" s="58"/>
      <c r="M67" s="50"/>
    </row>
    <row r="68" spans="1:13" ht="44.25" customHeight="1" x14ac:dyDescent="0.25">
      <c r="A68" s="66" t="s">
        <v>41</v>
      </c>
      <c r="B68" s="190"/>
      <c r="C68" s="191"/>
      <c r="D68" s="191"/>
      <c r="E68" s="191"/>
      <c r="F68" s="191"/>
      <c r="G68" s="191"/>
      <c r="H68" s="191"/>
      <c r="I68" s="191"/>
      <c r="J68" s="192"/>
      <c r="M68" s="50"/>
    </row>
    <row r="69" spans="1:13" x14ac:dyDescent="0.25">
      <c r="M69" s="50"/>
    </row>
    <row r="70" spans="1:13" x14ac:dyDescent="0.25">
      <c r="M70" s="50"/>
    </row>
    <row r="71" spans="1:13" ht="30" x14ac:dyDescent="0.25">
      <c r="A71" s="61" t="s">
        <v>100</v>
      </c>
      <c r="B71" s="190"/>
      <c r="C71" s="191"/>
      <c r="D71" s="191"/>
      <c r="E71" s="191"/>
      <c r="F71" s="191"/>
      <c r="G71" s="191"/>
      <c r="H71" s="191"/>
      <c r="I71" s="191"/>
      <c r="J71" s="192"/>
      <c r="M71" s="50"/>
    </row>
    <row r="72" spans="1:13" ht="3.75" customHeight="1" x14ac:dyDescent="0.25">
      <c r="A72" s="3"/>
      <c r="B72" s="57"/>
      <c r="C72" s="62"/>
      <c r="D72" s="63"/>
      <c r="E72" s="63"/>
      <c r="F72" s="63"/>
      <c r="G72" s="63"/>
      <c r="H72" s="63"/>
      <c r="I72" s="63"/>
      <c r="M72" s="50"/>
    </row>
    <row r="73" spans="1:13" ht="45" x14ac:dyDescent="0.25">
      <c r="A73" s="61" t="s">
        <v>352</v>
      </c>
      <c r="B73" s="190"/>
      <c r="C73" s="191"/>
      <c r="D73" s="191"/>
      <c r="E73" s="191"/>
      <c r="F73" s="191"/>
      <c r="G73" s="191"/>
      <c r="H73" s="191"/>
      <c r="I73" s="191"/>
      <c r="J73" s="192"/>
      <c r="M73" s="50"/>
    </row>
    <row r="74" spans="1:13" ht="3.75" customHeight="1" x14ac:dyDescent="0.25">
      <c r="A74" s="3"/>
      <c r="B74" s="57"/>
      <c r="C74" s="62"/>
      <c r="D74" s="62"/>
      <c r="E74" s="62"/>
      <c r="F74" s="62"/>
      <c r="G74" s="62"/>
      <c r="H74" s="62"/>
      <c r="I74" s="62"/>
      <c r="M74" s="50"/>
    </row>
    <row r="75" spans="1:13" x14ac:dyDescent="0.25">
      <c r="A75" s="61" t="s">
        <v>208</v>
      </c>
      <c r="B75" s="190"/>
      <c r="C75" s="191"/>
      <c r="D75" s="191"/>
      <c r="E75" s="191"/>
      <c r="F75" s="191"/>
      <c r="G75" s="191"/>
      <c r="H75" s="191"/>
      <c r="I75" s="191"/>
      <c r="J75" s="192"/>
      <c r="M75" s="50"/>
    </row>
    <row r="76" spans="1:13" ht="3.75" customHeight="1" x14ac:dyDescent="0.25">
      <c r="B76" s="27"/>
      <c r="C76" s="32"/>
      <c r="M76" s="50"/>
    </row>
    <row r="77" spans="1:13" ht="38.25" customHeight="1" x14ac:dyDescent="0.25">
      <c r="A77" s="61" t="s">
        <v>101</v>
      </c>
      <c r="B77" s="190"/>
      <c r="C77" s="191"/>
      <c r="D77" s="191"/>
      <c r="E77" s="191"/>
      <c r="F77" s="191"/>
      <c r="G77" s="191"/>
      <c r="H77" s="191"/>
      <c r="I77" s="191"/>
      <c r="J77" s="192"/>
      <c r="M77" s="50"/>
    </row>
    <row r="78" spans="1:13" ht="3.75" customHeight="1" x14ac:dyDescent="0.25">
      <c r="A78" s="3"/>
      <c r="B78" s="57"/>
      <c r="C78" s="62"/>
      <c r="D78" s="62"/>
      <c r="E78" s="62"/>
      <c r="F78" s="62"/>
      <c r="G78" s="62"/>
      <c r="H78" s="62"/>
      <c r="I78" s="62"/>
      <c r="M78" s="50"/>
    </row>
    <row r="79" spans="1:13" ht="45" x14ac:dyDescent="0.25">
      <c r="A79" s="61" t="s">
        <v>146</v>
      </c>
      <c r="B79" s="190"/>
      <c r="C79" s="191"/>
      <c r="D79" s="191"/>
      <c r="E79" s="191"/>
      <c r="F79" s="191"/>
      <c r="G79" s="191"/>
      <c r="H79" s="191"/>
      <c r="I79" s="191"/>
      <c r="J79" s="192"/>
      <c r="M79" s="50"/>
    </row>
    <row r="80" spans="1:13" ht="3.75" customHeight="1" x14ac:dyDescent="0.25">
      <c r="A80" s="3"/>
      <c r="B80" s="57"/>
      <c r="C80" s="62"/>
      <c r="D80" s="62"/>
      <c r="E80" s="62"/>
      <c r="F80" s="62"/>
      <c r="G80" s="62"/>
      <c r="H80" s="62"/>
      <c r="I80" s="62"/>
      <c r="M80" s="50"/>
    </row>
    <row r="81" spans="1:13" x14ac:dyDescent="0.25">
      <c r="A81" s="61" t="s">
        <v>145</v>
      </c>
      <c r="B81" s="196"/>
      <c r="C81" s="197"/>
      <c r="D81" s="193" t="str">
        <f>IF(B81="","",VLOOKUP(B81,D107:E173,2,FALSE))</f>
        <v/>
      </c>
      <c r="E81" s="194"/>
      <c r="F81" s="194"/>
      <c r="G81" s="194"/>
      <c r="H81" s="194"/>
      <c r="I81" s="194"/>
      <c r="J81" s="195"/>
      <c r="M81" s="50"/>
    </row>
    <row r="82" spans="1:13" ht="3.75" customHeight="1" x14ac:dyDescent="0.25">
      <c r="A82" s="3"/>
      <c r="B82" s="57"/>
      <c r="C82" s="62"/>
      <c r="D82" s="62"/>
      <c r="E82" s="62"/>
      <c r="F82" s="62"/>
      <c r="G82" s="62"/>
      <c r="H82" s="62"/>
      <c r="I82" s="62"/>
      <c r="M82" s="50"/>
    </row>
    <row r="83" spans="1:13" ht="30" x14ac:dyDescent="0.25">
      <c r="A83" s="61" t="s">
        <v>102</v>
      </c>
      <c r="B83" s="188"/>
      <c r="C83" s="189"/>
      <c r="M83" s="50"/>
    </row>
    <row r="84" spans="1:13" ht="3.75" customHeight="1" x14ac:dyDescent="0.25">
      <c r="A84" s="3"/>
      <c r="B84" s="57"/>
      <c r="C84" s="62"/>
      <c r="D84" s="62"/>
      <c r="E84" s="62"/>
      <c r="F84" s="62"/>
      <c r="G84" s="62"/>
      <c r="H84" s="62"/>
      <c r="I84" s="62"/>
      <c r="M84" s="50"/>
    </row>
    <row r="85" spans="1:13" ht="30" x14ac:dyDescent="0.25">
      <c r="A85" s="61" t="s">
        <v>209</v>
      </c>
      <c r="B85" s="188"/>
      <c r="C85" s="189"/>
      <c r="M85" s="50"/>
    </row>
    <row r="86" spans="1:13" ht="3.75" customHeight="1" x14ac:dyDescent="0.25">
      <c r="A86" s="3"/>
      <c r="B86" s="57"/>
      <c r="C86" s="62"/>
      <c r="D86" s="63"/>
      <c r="E86" s="63"/>
      <c r="F86" s="63"/>
      <c r="G86" s="63"/>
      <c r="H86" s="63"/>
      <c r="I86" s="63"/>
      <c r="M86" s="50"/>
    </row>
    <row r="87" spans="1:13" ht="30" x14ac:dyDescent="0.25">
      <c r="A87" s="61" t="s">
        <v>435</v>
      </c>
      <c r="B87" s="190"/>
      <c r="C87" s="191"/>
      <c r="D87" s="191"/>
      <c r="E87" s="191"/>
      <c r="F87" s="191"/>
      <c r="G87" s="191"/>
      <c r="H87" s="191"/>
      <c r="I87" s="191"/>
      <c r="J87" s="192"/>
      <c r="M87" s="50"/>
    </row>
    <row r="88" spans="1:13" ht="3.75" customHeight="1" x14ac:dyDescent="0.25">
      <c r="A88" s="3"/>
      <c r="B88" s="57"/>
      <c r="C88" s="62"/>
      <c r="D88" s="63"/>
      <c r="E88" s="63"/>
      <c r="F88" s="63"/>
      <c r="G88" s="63"/>
      <c r="H88" s="63"/>
      <c r="I88" s="63"/>
      <c r="M88" s="50"/>
    </row>
    <row r="89" spans="1:13" ht="48" x14ac:dyDescent="0.25">
      <c r="A89" s="61" t="s">
        <v>436</v>
      </c>
      <c r="B89" s="198"/>
      <c r="C89" s="189"/>
      <c r="M89" s="50"/>
    </row>
    <row r="90" spans="1:13" ht="3.75" customHeight="1" x14ac:dyDescent="0.25">
      <c r="A90" s="3"/>
      <c r="B90" s="57"/>
      <c r="C90" s="62"/>
      <c r="D90" s="63"/>
      <c r="E90" s="63"/>
      <c r="F90" s="63"/>
      <c r="G90" s="63"/>
      <c r="H90" s="63"/>
      <c r="I90" s="63"/>
      <c r="M90" s="50"/>
    </row>
    <row r="91" spans="1:13" ht="62.25" customHeight="1" x14ac:dyDescent="0.25">
      <c r="A91" s="61" t="s">
        <v>345</v>
      </c>
      <c r="B91" s="190"/>
      <c r="C91" s="191"/>
      <c r="D91" s="191"/>
      <c r="E91" s="191"/>
      <c r="F91" s="191"/>
      <c r="G91" s="191"/>
      <c r="H91" s="191"/>
      <c r="I91" s="191"/>
      <c r="J91" s="192"/>
      <c r="M91" s="50"/>
    </row>
    <row r="92" spans="1:13" ht="3.75" customHeight="1" x14ac:dyDescent="0.25">
      <c r="A92" s="3"/>
      <c r="B92" s="57"/>
      <c r="C92" s="62"/>
      <c r="D92" s="62"/>
      <c r="E92" s="62"/>
      <c r="F92" s="62"/>
      <c r="G92" s="62"/>
      <c r="H92" s="62"/>
      <c r="I92" s="62"/>
      <c r="M92" s="50"/>
    </row>
    <row r="93" spans="1:13" ht="45" x14ac:dyDescent="0.25">
      <c r="A93" s="61" t="s">
        <v>103</v>
      </c>
      <c r="B93" s="190"/>
      <c r="C93" s="191"/>
      <c r="D93" s="191"/>
      <c r="E93" s="191"/>
      <c r="F93" s="191"/>
      <c r="G93" s="191"/>
      <c r="H93" s="191"/>
      <c r="I93" s="191"/>
      <c r="J93" s="192"/>
      <c r="M93" s="50"/>
    </row>
    <row r="94" spans="1:13" ht="3.75" customHeight="1" x14ac:dyDescent="0.25">
      <c r="A94" s="3"/>
      <c r="B94" s="57"/>
      <c r="C94" s="62"/>
      <c r="D94" s="62"/>
      <c r="E94" s="62"/>
      <c r="F94" s="62"/>
      <c r="G94" s="62"/>
      <c r="H94" s="62"/>
      <c r="I94" s="62"/>
      <c r="M94" s="50"/>
    </row>
    <row r="95" spans="1:13" ht="45.75" customHeight="1" x14ac:dyDescent="0.25">
      <c r="A95" s="61" t="s">
        <v>104</v>
      </c>
      <c r="B95" s="190"/>
      <c r="C95" s="191"/>
      <c r="D95" s="191"/>
      <c r="E95" s="191"/>
      <c r="F95" s="191"/>
      <c r="G95" s="191"/>
      <c r="H95" s="191"/>
      <c r="I95" s="191"/>
      <c r="J95" s="192"/>
      <c r="M95" s="50"/>
    </row>
    <row r="96" spans="1:13" ht="3.75" customHeight="1" x14ac:dyDescent="0.25">
      <c r="A96" s="3"/>
      <c r="B96" s="57"/>
      <c r="C96" s="62"/>
      <c r="D96" s="62"/>
      <c r="E96" s="62"/>
      <c r="F96" s="62"/>
      <c r="G96" s="62"/>
      <c r="H96" s="62"/>
      <c r="I96" s="62"/>
      <c r="M96" s="50"/>
    </row>
    <row r="97" spans="4:21" x14ac:dyDescent="0.25">
      <c r="M97" s="50"/>
    </row>
    <row r="98" spans="4:21" x14ac:dyDescent="0.25">
      <c r="M98" s="50"/>
    </row>
    <row r="99" spans="4:21" x14ac:dyDescent="0.25">
      <c r="M99" s="50"/>
    </row>
    <row r="100" spans="4:21" x14ac:dyDescent="0.25">
      <c r="M100" s="50"/>
    </row>
    <row r="101" spans="4:21" x14ac:dyDescent="0.25">
      <c r="M101" s="50"/>
    </row>
    <row r="102" spans="4:21" x14ac:dyDescent="0.25">
      <c r="M102" s="50"/>
    </row>
    <row r="103" spans="4:21" x14ac:dyDescent="0.25">
      <c r="M103" s="50"/>
    </row>
    <row r="104" spans="4:21" ht="15.75" thickBot="1" x14ac:dyDescent="0.3">
      <c r="M104" s="50"/>
    </row>
    <row r="105" spans="4:21" ht="15.75" thickBot="1" x14ac:dyDescent="0.3">
      <c r="D105" t="s">
        <v>369</v>
      </c>
      <c r="M105" s="50"/>
      <c r="N105" s="65"/>
      <c r="O105" t="s">
        <v>154</v>
      </c>
    </row>
    <row r="106" spans="4:21" x14ac:dyDescent="0.25">
      <c r="D106" s="51"/>
      <c r="E106" s="52"/>
      <c r="M106" s="50"/>
      <c r="N106" t="s">
        <v>178</v>
      </c>
      <c r="T106" t="s">
        <v>426</v>
      </c>
    </row>
    <row r="107" spans="4:21" x14ac:dyDescent="0.25">
      <c r="D107" s="23" t="s">
        <v>213</v>
      </c>
      <c r="E107" s="53" t="s">
        <v>214</v>
      </c>
      <c r="M107" s="50"/>
      <c r="N107" s="39"/>
      <c r="O107" s="39"/>
      <c r="P107" s="39"/>
      <c r="Q107" s="39"/>
      <c r="R107" s="39"/>
      <c r="S107" s="51"/>
      <c r="T107" s="39"/>
      <c r="U107" s="39"/>
    </row>
    <row r="108" spans="4:21" ht="18" x14ac:dyDescent="0.35">
      <c r="D108" s="23" t="s">
        <v>215</v>
      </c>
      <c r="E108" s="53" t="s">
        <v>216</v>
      </c>
      <c r="M108" s="50"/>
      <c r="N108" s="60" t="s">
        <v>211</v>
      </c>
      <c r="O108" s="60" t="s">
        <v>346</v>
      </c>
      <c r="P108" s="60" t="s">
        <v>347</v>
      </c>
      <c r="Q108" s="60" t="s">
        <v>437</v>
      </c>
      <c r="R108" s="56" t="s">
        <v>434</v>
      </c>
      <c r="S108" s="156" t="s">
        <v>40</v>
      </c>
      <c r="T108" s="40" t="s">
        <v>119</v>
      </c>
      <c r="U108" s="165" t="s">
        <v>438</v>
      </c>
    </row>
    <row r="109" spans="4:21" x14ac:dyDescent="0.25">
      <c r="D109" s="23" t="s">
        <v>212</v>
      </c>
      <c r="E109" s="53" t="s">
        <v>217</v>
      </c>
      <c r="M109" s="50"/>
      <c r="T109" s="60" t="s">
        <v>120</v>
      </c>
      <c r="U109" s="166" t="s">
        <v>439</v>
      </c>
    </row>
    <row r="110" spans="4:21" x14ac:dyDescent="0.25">
      <c r="D110" s="23" t="s">
        <v>218</v>
      </c>
      <c r="E110" s="53" t="s">
        <v>219</v>
      </c>
      <c r="M110" s="50"/>
    </row>
    <row r="111" spans="4:21" x14ac:dyDescent="0.25">
      <c r="D111" s="23" t="s">
        <v>220</v>
      </c>
      <c r="E111" s="53" t="s">
        <v>221</v>
      </c>
    </row>
    <row r="112" spans="4:21" x14ac:dyDescent="0.25">
      <c r="D112" s="23" t="s">
        <v>222</v>
      </c>
      <c r="E112" s="53" t="s">
        <v>223</v>
      </c>
    </row>
    <row r="113" spans="4:5" x14ac:dyDescent="0.25">
      <c r="D113" s="23" t="s">
        <v>224</v>
      </c>
      <c r="E113" s="53" t="s">
        <v>225</v>
      </c>
    </row>
    <row r="114" spans="4:5" x14ac:dyDescent="0.25">
      <c r="D114" s="23" t="s">
        <v>226</v>
      </c>
      <c r="E114" s="53" t="s">
        <v>227</v>
      </c>
    </row>
    <row r="115" spans="4:5" x14ac:dyDescent="0.25">
      <c r="D115" s="23" t="s">
        <v>228</v>
      </c>
      <c r="E115" s="53" t="s">
        <v>229</v>
      </c>
    </row>
    <row r="116" spans="4:5" x14ac:dyDescent="0.25">
      <c r="D116" s="23" t="s">
        <v>230</v>
      </c>
      <c r="E116" s="53" t="s">
        <v>231</v>
      </c>
    </row>
    <row r="117" spans="4:5" x14ac:dyDescent="0.25">
      <c r="D117" s="23" t="s">
        <v>232</v>
      </c>
      <c r="E117" s="53" t="s">
        <v>233</v>
      </c>
    </row>
    <row r="118" spans="4:5" x14ac:dyDescent="0.25">
      <c r="D118" s="23" t="s">
        <v>234</v>
      </c>
      <c r="E118" s="53" t="s">
        <v>235</v>
      </c>
    </row>
    <row r="119" spans="4:5" x14ac:dyDescent="0.25">
      <c r="D119" s="23" t="s">
        <v>236</v>
      </c>
      <c r="E119" s="53" t="s">
        <v>237</v>
      </c>
    </row>
    <row r="120" spans="4:5" x14ac:dyDescent="0.25">
      <c r="D120" s="23" t="s">
        <v>238</v>
      </c>
      <c r="E120" s="53" t="s">
        <v>239</v>
      </c>
    </row>
    <row r="121" spans="4:5" x14ac:dyDescent="0.25">
      <c r="D121" s="23" t="s">
        <v>240</v>
      </c>
      <c r="E121" s="53" t="s">
        <v>241</v>
      </c>
    </row>
    <row r="122" spans="4:5" x14ac:dyDescent="0.25">
      <c r="D122" s="23" t="s">
        <v>242</v>
      </c>
      <c r="E122" s="53" t="s">
        <v>243</v>
      </c>
    </row>
    <row r="123" spans="4:5" x14ac:dyDescent="0.25">
      <c r="D123" s="23" t="s">
        <v>244</v>
      </c>
      <c r="E123" s="53" t="s">
        <v>245</v>
      </c>
    </row>
    <row r="124" spans="4:5" x14ac:dyDescent="0.25">
      <c r="D124" s="23" t="s">
        <v>246</v>
      </c>
      <c r="E124" s="53" t="s">
        <v>247</v>
      </c>
    </row>
    <row r="125" spans="4:5" x14ac:dyDescent="0.25">
      <c r="D125" s="23" t="s">
        <v>248</v>
      </c>
      <c r="E125" s="53" t="s">
        <v>249</v>
      </c>
    </row>
    <row r="126" spans="4:5" x14ac:dyDescent="0.25">
      <c r="D126" s="23" t="s">
        <v>250</v>
      </c>
      <c r="E126" s="53" t="s">
        <v>251</v>
      </c>
    </row>
    <row r="127" spans="4:5" x14ac:dyDescent="0.25">
      <c r="D127" s="23" t="s">
        <v>252</v>
      </c>
      <c r="E127" s="53" t="s">
        <v>253</v>
      </c>
    </row>
    <row r="128" spans="4:5" x14ac:dyDescent="0.25">
      <c r="D128" s="23" t="s">
        <v>254</v>
      </c>
      <c r="E128" s="53" t="s">
        <v>255</v>
      </c>
    </row>
    <row r="129" spans="4:5" x14ac:dyDescent="0.25">
      <c r="D129" s="23" t="s">
        <v>256</v>
      </c>
      <c r="E129" s="53" t="s">
        <v>257</v>
      </c>
    </row>
    <row r="130" spans="4:5" x14ac:dyDescent="0.25">
      <c r="D130" s="23" t="s">
        <v>258</v>
      </c>
      <c r="E130" s="53" t="s">
        <v>259</v>
      </c>
    </row>
    <row r="131" spans="4:5" x14ac:dyDescent="0.25">
      <c r="D131" s="23" t="s">
        <v>260</v>
      </c>
      <c r="E131" s="53" t="s">
        <v>261</v>
      </c>
    </row>
    <row r="132" spans="4:5" x14ac:dyDescent="0.25">
      <c r="D132" s="23" t="s">
        <v>262</v>
      </c>
      <c r="E132" s="53" t="s">
        <v>263</v>
      </c>
    </row>
    <row r="133" spans="4:5" x14ac:dyDescent="0.25">
      <c r="D133" s="23" t="s">
        <v>264</v>
      </c>
      <c r="E133" s="53" t="s">
        <v>265</v>
      </c>
    </row>
    <row r="134" spans="4:5" x14ac:dyDescent="0.25">
      <c r="D134" s="23" t="s">
        <v>266</v>
      </c>
      <c r="E134" s="53" t="s">
        <v>267</v>
      </c>
    </row>
    <row r="135" spans="4:5" x14ac:dyDescent="0.25">
      <c r="D135" s="23" t="s">
        <v>268</v>
      </c>
      <c r="E135" s="53" t="s">
        <v>269</v>
      </c>
    </row>
    <row r="136" spans="4:5" x14ac:dyDescent="0.25">
      <c r="D136" s="23" t="s">
        <v>270</v>
      </c>
      <c r="E136" s="53" t="s">
        <v>271</v>
      </c>
    </row>
    <row r="137" spans="4:5" x14ac:dyDescent="0.25">
      <c r="D137" s="23" t="s">
        <v>272</v>
      </c>
      <c r="E137" s="53" t="s">
        <v>273</v>
      </c>
    </row>
    <row r="138" spans="4:5" x14ac:dyDescent="0.25">
      <c r="D138" s="23" t="s">
        <v>274</v>
      </c>
      <c r="E138" s="53" t="s">
        <v>275</v>
      </c>
    </row>
    <row r="139" spans="4:5" x14ac:dyDescent="0.25">
      <c r="D139" s="23" t="s">
        <v>276</v>
      </c>
      <c r="E139" s="53" t="s">
        <v>277</v>
      </c>
    </row>
    <row r="140" spans="4:5" x14ac:dyDescent="0.25">
      <c r="D140" s="23" t="s">
        <v>278</v>
      </c>
      <c r="E140" s="53" t="s">
        <v>279</v>
      </c>
    </row>
    <row r="141" spans="4:5" x14ac:dyDescent="0.25">
      <c r="D141" s="23" t="s">
        <v>280</v>
      </c>
      <c r="E141" s="53" t="s">
        <v>281</v>
      </c>
    </row>
    <row r="142" spans="4:5" x14ac:dyDescent="0.25">
      <c r="D142" s="23" t="s">
        <v>282</v>
      </c>
      <c r="E142" s="53" t="s">
        <v>283</v>
      </c>
    </row>
    <row r="143" spans="4:5" x14ac:dyDescent="0.25">
      <c r="D143" s="23" t="s">
        <v>284</v>
      </c>
      <c r="E143" s="53" t="s">
        <v>285</v>
      </c>
    </row>
    <row r="144" spans="4:5" x14ac:dyDescent="0.25">
      <c r="D144" s="23" t="s">
        <v>286</v>
      </c>
      <c r="E144" s="53" t="s">
        <v>287</v>
      </c>
    </row>
    <row r="145" spans="4:5" x14ac:dyDescent="0.25">
      <c r="D145" s="23" t="s">
        <v>288</v>
      </c>
      <c r="E145" s="53" t="s">
        <v>289</v>
      </c>
    </row>
    <row r="146" spans="4:5" x14ac:dyDescent="0.25">
      <c r="D146" s="23" t="s">
        <v>290</v>
      </c>
      <c r="E146" s="53" t="s">
        <v>291</v>
      </c>
    </row>
    <row r="147" spans="4:5" x14ac:dyDescent="0.25">
      <c r="D147" s="23" t="s">
        <v>292</v>
      </c>
      <c r="E147" s="53" t="s">
        <v>293</v>
      </c>
    </row>
    <row r="148" spans="4:5" x14ac:dyDescent="0.25">
      <c r="D148" s="23" t="s">
        <v>294</v>
      </c>
      <c r="E148" s="53" t="s">
        <v>295</v>
      </c>
    </row>
    <row r="149" spans="4:5" x14ac:dyDescent="0.25">
      <c r="D149" s="23" t="s">
        <v>296</v>
      </c>
      <c r="E149" s="53" t="s">
        <v>297</v>
      </c>
    </row>
    <row r="150" spans="4:5" x14ac:dyDescent="0.25">
      <c r="D150" s="23" t="s">
        <v>298</v>
      </c>
      <c r="E150" s="53" t="s">
        <v>299</v>
      </c>
    </row>
    <row r="151" spans="4:5" x14ac:dyDescent="0.25">
      <c r="D151" s="23" t="s">
        <v>300</v>
      </c>
      <c r="E151" s="53" t="s">
        <v>301</v>
      </c>
    </row>
    <row r="152" spans="4:5" x14ac:dyDescent="0.25">
      <c r="D152" s="23" t="s">
        <v>302</v>
      </c>
      <c r="E152" s="53" t="s">
        <v>303</v>
      </c>
    </row>
    <row r="153" spans="4:5" x14ac:dyDescent="0.25">
      <c r="D153" s="23" t="s">
        <v>304</v>
      </c>
      <c r="E153" s="53" t="s">
        <v>305</v>
      </c>
    </row>
    <row r="154" spans="4:5" x14ac:dyDescent="0.25">
      <c r="D154" s="23" t="s">
        <v>306</v>
      </c>
      <c r="E154" s="53" t="s">
        <v>307</v>
      </c>
    </row>
    <row r="155" spans="4:5" x14ac:dyDescent="0.25">
      <c r="D155" s="23" t="s">
        <v>308</v>
      </c>
      <c r="E155" s="53" t="s">
        <v>309</v>
      </c>
    </row>
    <row r="156" spans="4:5" x14ac:dyDescent="0.25">
      <c r="D156" s="23" t="s">
        <v>310</v>
      </c>
      <c r="E156" s="53" t="s">
        <v>311</v>
      </c>
    </row>
    <row r="157" spans="4:5" x14ac:dyDescent="0.25">
      <c r="D157" s="23" t="s">
        <v>312</v>
      </c>
      <c r="E157" s="53" t="s">
        <v>313</v>
      </c>
    </row>
    <row r="158" spans="4:5" x14ac:dyDescent="0.25">
      <c r="D158" s="23" t="s">
        <v>314</v>
      </c>
      <c r="E158" s="53" t="s">
        <v>315</v>
      </c>
    </row>
    <row r="159" spans="4:5" x14ac:dyDescent="0.25">
      <c r="D159" s="23" t="s">
        <v>316</v>
      </c>
      <c r="E159" s="53" t="s">
        <v>317</v>
      </c>
    </row>
    <row r="160" spans="4:5" x14ac:dyDescent="0.25">
      <c r="D160" s="23" t="s">
        <v>318</v>
      </c>
      <c r="E160" s="53" t="s">
        <v>319</v>
      </c>
    </row>
    <row r="161" spans="4:5" x14ac:dyDescent="0.25">
      <c r="D161" s="23" t="s">
        <v>320</v>
      </c>
      <c r="E161" s="53" t="s">
        <v>321</v>
      </c>
    </row>
    <row r="162" spans="4:5" x14ac:dyDescent="0.25">
      <c r="D162" s="23" t="s">
        <v>322</v>
      </c>
      <c r="E162" s="53" t="s">
        <v>323</v>
      </c>
    </row>
    <row r="163" spans="4:5" x14ac:dyDescent="0.25">
      <c r="D163" s="23" t="s">
        <v>324</v>
      </c>
      <c r="E163" s="53" t="s">
        <v>325</v>
      </c>
    </row>
    <row r="164" spans="4:5" x14ac:dyDescent="0.25">
      <c r="D164" s="23" t="s">
        <v>326</v>
      </c>
      <c r="E164" s="53" t="s">
        <v>327</v>
      </c>
    </row>
    <row r="165" spans="4:5" x14ac:dyDescent="0.25">
      <c r="D165" s="23" t="s">
        <v>328</v>
      </c>
      <c r="E165" s="53" t="s">
        <v>329</v>
      </c>
    </row>
    <row r="166" spans="4:5" x14ac:dyDescent="0.25">
      <c r="D166" s="23" t="s">
        <v>330</v>
      </c>
      <c r="E166" s="53" t="s">
        <v>331</v>
      </c>
    </row>
    <row r="167" spans="4:5" x14ac:dyDescent="0.25">
      <c r="D167" s="23" t="s">
        <v>332</v>
      </c>
      <c r="E167" s="53" t="s">
        <v>333</v>
      </c>
    </row>
    <row r="168" spans="4:5" x14ac:dyDescent="0.25">
      <c r="D168" s="23" t="s">
        <v>334</v>
      </c>
      <c r="E168" s="53" t="s">
        <v>335</v>
      </c>
    </row>
    <row r="169" spans="4:5" x14ac:dyDescent="0.25">
      <c r="D169" s="23" t="s">
        <v>336</v>
      </c>
      <c r="E169" s="53" t="s">
        <v>337</v>
      </c>
    </row>
    <row r="170" spans="4:5" x14ac:dyDescent="0.25">
      <c r="D170" s="23" t="s">
        <v>338</v>
      </c>
      <c r="E170" s="53" t="s">
        <v>339</v>
      </c>
    </row>
    <row r="171" spans="4:5" x14ac:dyDescent="0.25">
      <c r="D171" s="23" t="s">
        <v>340</v>
      </c>
      <c r="E171" s="53" t="s">
        <v>341</v>
      </c>
    </row>
    <row r="172" spans="4:5" x14ac:dyDescent="0.25">
      <c r="D172" s="23" t="s">
        <v>342</v>
      </c>
      <c r="E172" s="53" t="s">
        <v>343</v>
      </c>
    </row>
    <row r="173" spans="4:5" x14ac:dyDescent="0.25">
      <c r="D173" s="54" t="s">
        <v>344</v>
      </c>
      <c r="E173" s="55"/>
    </row>
  </sheetData>
  <sheetProtection algorithmName="SHA-512" hashValue="EGfrvmKi/HeT6xaQeZaIXNR69Wg5SB2ZcOpqk+SQipceo91XaoMgRO6iB10+Jw4cBVrXbB0AD3HPY/e+c8o+6Q==" saltValue="wc6HCkAi0jBGondRu3vlxw==" spinCount="100000" sheet="1" objects="1" scenarios="1"/>
  <mergeCells count="25">
    <mergeCell ref="B71:J71"/>
    <mergeCell ref="B4:F4"/>
    <mergeCell ref="B5:F5"/>
    <mergeCell ref="B6:F6"/>
    <mergeCell ref="B68:J68"/>
    <mergeCell ref="B34:J34"/>
    <mergeCell ref="B8:J8"/>
    <mergeCell ref="B30:J30"/>
    <mergeCell ref="B32:J32"/>
    <mergeCell ref="B53:J53"/>
    <mergeCell ref="B55:J55"/>
    <mergeCell ref="B57:J57"/>
    <mergeCell ref="B85:C85"/>
    <mergeCell ref="B91:J91"/>
    <mergeCell ref="B93:J93"/>
    <mergeCell ref="B95:J95"/>
    <mergeCell ref="B73:J73"/>
    <mergeCell ref="B83:C83"/>
    <mergeCell ref="B77:J77"/>
    <mergeCell ref="B79:J79"/>
    <mergeCell ref="B75:J75"/>
    <mergeCell ref="D81:J81"/>
    <mergeCell ref="B81:C81"/>
    <mergeCell ref="B89:C89"/>
    <mergeCell ref="B87:J87"/>
  </mergeCells>
  <conditionalFormatting sqref="B85 B81:C81 B12 B14 B16 B18 B20 B22 B24 B26 B30:J30 B32:J32 B34:J34 B39 B41 B43 B45 B47 B49 B51 B53:J53 B55:J55 B57:J57 B62 B64 B66 B68:J68">
    <cfRule type="cellIs" dxfId="39" priority="13" operator="greaterThan">
      <formula>$N$105</formula>
    </cfRule>
  </conditionalFormatting>
  <conditionalFormatting sqref="B8:J8">
    <cfRule type="cellIs" dxfId="38" priority="12" operator="greaterThan">
      <formula>$N$105</formula>
    </cfRule>
  </conditionalFormatting>
  <conditionalFormatting sqref="B71">
    <cfRule type="cellIs" dxfId="37" priority="11" operator="greaterThan">
      <formula>$N$105</formula>
    </cfRule>
  </conditionalFormatting>
  <conditionalFormatting sqref="B77">
    <cfRule type="cellIs" dxfId="36" priority="10" operator="greaterThan">
      <formula>$N$105</formula>
    </cfRule>
  </conditionalFormatting>
  <conditionalFormatting sqref="B79">
    <cfRule type="cellIs" dxfId="35" priority="9" operator="greaterThan">
      <formula>$N$105</formula>
    </cfRule>
  </conditionalFormatting>
  <conditionalFormatting sqref="B83">
    <cfRule type="cellIs" dxfId="34" priority="8" operator="greaterThan">
      <formula>$N$105</formula>
    </cfRule>
  </conditionalFormatting>
  <conditionalFormatting sqref="B91">
    <cfRule type="cellIs" dxfId="33" priority="7" operator="greaterThan">
      <formula>$N$105</formula>
    </cfRule>
  </conditionalFormatting>
  <conditionalFormatting sqref="B93">
    <cfRule type="cellIs" dxfId="32" priority="6" operator="greaterThan">
      <formula>$N$105</formula>
    </cfRule>
  </conditionalFormatting>
  <conditionalFormatting sqref="B95">
    <cfRule type="cellIs" dxfId="31" priority="5" operator="greaterThan">
      <formula>$N$105</formula>
    </cfRule>
  </conditionalFormatting>
  <conditionalFormatting sqref="B73">
    <cfRule type="cellIs" dxfId="30" priority="4" operator="greaterThan">
      <formula>$N$105</formula>
    </cfRule>
  </conditionalFormatting>
  <conditionalFormatting sqref="B75">
    <cfRule type="cellIs" dxfId="29" priority="3" operator="greaterThan">
      <formula>$N$105</formula>
    </cfRule>
  </conditionalFormatting>
  <conditionalFormatting sqref="B87">
    <cfRule type="cellIs" dxfId="28" priority="2" operator="greaterThan">
      <formula>$N$105</formula>
    </cfRule>
  </conditionalFormatting>
  <conditionalFormatting sqref="B89">
    <cfRule type="cellIs" dxfId="27" priority="1" operator="greaterThan">
      <formula>$N$105</formula>
    </cfRule>
  </conditionalFormatting>
  <dataValidations count="9">
    <dataValidation type="list" allowBlank="1" showInputMessage="1" sqref="B77:I77" xr:uid="{00000000-0002-0000-0600-000000000000}">
      <formula1>$N$107:$N$108</formula1>
    </dataValidation>
    <dataValidation type="list" allowBlank="1" showInputMessage="1" showErrorMessage="1" sqref="B81:C81" xr:uid="{00000000-0002-0000-0600-000001000000}">
      <formula1>$D$106:$D$173</formula1>
    </dataValidation>
    <dataValidation type="list" allowBlank="1" showInputMessage="1" sqref="B91:I91" xr:uid="{00000000-0002-0000-0600-000002000000}">
      <formula1>$O$107:$O$108</formula1>
    </dataValidation>
    <dataValidation type="list" allowBlank="1" showInputMessage="1" sqref="B93:I93" xr:uid="{00000000-0002-0000-0600-000003000000}">
      <formula1>$P$107:$P$108</formula1>
    </dataValidation>
    <dataValidation type="list" allowBlank="1" showInputMessage="1" sqref="B95:I95" xr:uid="{00000000-0002-0000-0600-000004000000}">
      <formula1>$Q$107:$Q$108</formula1>
    </dataValidation>
    <dataValidation type="list" allowBlank="1" showInputMessage="1" sqref="B73:J73 B75:J75" xr:uid="{00000000-0002-0000-0600-000005000000}">
      <formula1>$R$107:$R$108</formula1>
    </dataValidation>
    <dataValidation type="list" showInputMessage="1" showErrorMessage="1" sqref="B12 B14 B16 B18 B20 B22 B24 B26 B39 B41 B43 B45 B47 B49 B51 B62 B64 B66" xr:uid="{00000000-0002-0000-0600-000006000000}">
      <formula1>$S$107:$S$108</formula1>
    </dataValidation>
    <dataValidation type="list" allowBlank="1" showInputMessage="1" showErrorMessage="1" sqref="B85:C85" xr:uid="{00000000-0002-0000-0600-000007000000}">
      <formula1>$T$107:$T$109</formula1>
    </dataValidation>
    <dataValidation type="list" allowBlank="1" showInputMessage="1" sqref="B89:C89" xr:uid="{00000000-0002-0000-0600-000008000000}">
      <formula1>$U$107:$U$109</formula1>
    </dataValidation>
  </dataValidations>
  <pageMargins left="0.7" right="0.7" top="0.75" bottom="0.75" header="0.3" footer="0.3"/>
  <pageSetup fitToHeight="0" orientation="portrait" r:id="rId1"/>
  <headerFooter>
    <oddFooter>&amp;LWeights and Measures&amp;CPage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61"/>
    <pageSetUpPr fitToPage="1"/>
  </sheetPr>
  <dimension ref="A1:M71"/>
  <sheetViews>
    <sheetView zoomScaleNormal="100" workbookViewId="0"/>
  </sheetViews>
  <sheetFormatPr defaultRowHeight="15" x14ac:dyDescent="0.25"/>
  <cols>
    <col min="1" max="1" width="26.5703125" customWidth="1"/>
    <col min="2" max="2" width="29.28515625" customWidth="1"/>
    <col min="3" max="3" width="16" customWidth="1"/>
    <col min="5" max="5" width="8.5703125" customWidth="1"/>
    <col min="6" max="6" width="3.7109375" customWidth="1"/>
    <col min="7" max="7" width="205.140625" customWidth="1"/>
    <col min="8" max="8" width="2.140625" customWidth="1"/>
  </cols>
  <sheetData>
    <row r="1" spans="1:13" ht="21" x14ac:dyDescent="0.35">
      <c r="A1" s="37" t="s">
        <v>156</v>
      </c>
      <c r="H1" s="50"/>
    </row>
    <row r="2" spans="1:13" ht="21.75" thickBot="1" x14ac:dyDescent="0.4">
      <c r="A2" s="37" t="s">
        <v>158</v>
      </c>
      <c r="H2" s="50"/>
    </row>
    <row r="3" spans="1:13" ht="15.75" thickBot="1" x14ac:dyDescent="0.3">
      <c r="H3" s="50"/>
      <c r="I3" s="65"/>
      <c r="J3" t="s">
        <v>154</v>
      </c>
    </row>
    <row r="4" spans="1:13" x14ac:dyDescent="0.25">
      <c r="A4" s="11" t="s">
        <v>0</v>
      </c>
      <c r="B4" s="4" t="str">
        <f>IF('P1; Organize the PT'!B4:C4="","",'P1; Organize the PT'!B4:C4)</f>
        <v>----</v>
      </c>
      <c r="H4" s="50"/>
    </row>
    <row r="5" spans="1:13" x14ac:dyDescent="0.25">
      <c r="A5" s="11" t="s">
        <v>3</v>
      </c>
      <c r="B5" s="4" t="str">
        <f>IF('P1; Organize the PT'!B11="","",'P1; Organize the PT'!B11)</f>
        <v/>
      </c>
      <c r="H5" s="50"/>
    </row>
    <row r="6" spans="1:13" x14ac:dyDescent="0.25">
      <c r="A6" s="11" t="s">
        <v>5</v>
      </c>
      <c r="B6" s="4" t="str">
        <f>IF('P1; Organize the PT'!B14="","",'P1; Organize the PT'!B14)</f>
        <v/>
      </c>
      <c r="H6" s="50"/>
      <c r="I6" s="39"/>
      <c r="J6" s="39"/>
      <c r="K6" s="39"/>
      <c r="L6" s="39"/>
      <c r="M6" s="39"/>
    </row>
    <row r="7" spans="1:13" x14ac:dyDescent="0.25">
      <c r="H7" s="50"/>
      <c r="I7" s="104" t="s">
        <v>373</v>
      </c>
      <c r="J7" s="104" t="s">
        <v>355</v>
      </c>
      <c r="K7" s="104" t="s">
        <v>29</v>
      </c>
      <c r="L7" s="104" t="s">
        <v>39</v>
      </c>
      <c r="M7" s="104" t="s">
        <v>440</v>
      </c>
    </row>
    <row r="8" spans="1:13" ht="15.75" x14ac:dyDescent="0.25">
      <c r="A8" s="36" t="s">
        <v>25</v>
      </c>
      <c r="H8" s="50"/>
      <c r="I8" s="40"/>
      <c r="J8" s="40"/>
      <c r="K8" s="40"/>
      <c r="L8" s="40"/>
      <c r="M8" s="40"/>
    </row>
    <row r="9" spans="1:13" x14ac:dyDescent="0.25">
      <c r="B9" s="71" t="s">
        <v>153</v>
      </c>
      <c r="H9" s="50"/>
      <c r="I9" s="60"/>
      <c r="J9" s="60"/>
      <c r="K9" s="60"/>
      <c r="L9" s="60"/>
      <c r="M9" s="60"/>
    </row>
    <row r="10" spans="1:13" x14ac:dyDescent="0.25">
      <c r="A10" s="75" t="s">
        <v>148</v>
      </c>
      <c r="B10" s="117"/>
      <c r="H10" s="50"/>
    </row>
    <row r="11" spans="1:13" x14ac:dyDescent="0.25">
      <c r="A11" s="75" t="s">
        <v>149</v>
      </c>
      <c r="B11" s="117"/>
      <c r="H11" s="50"/>
    </row>
    <row r="12" spans="1:13" x14ac:dyDescent="0.25">
      <c r="A12" s="75" t="s">
        <v>150</v>
      </c>
      <c r="B12" s="117"/>
      <c r="H12" s="50"/>
    </row>
    <row r="13" spans="1:13" x14ac:dyDescent="0.25">
      <c r="A13" s="75" t="s">
        <v>151</v>
      </c>
      <c r="B13" s="117"/>
      <c r="H13" s="50"/>
    </row>
    <row r="14" spans="1:13" x14ac:dyDescent="0.25">
      <c r="A14" s="75" t="s">
        <v>152</v>
      </c>
      <c r="B14" s="117"/>
      <c r="H14" s="50"/>
    </row>
    <row r="15" spans="1:13" x14ac:dyDescent="0.25">
      <c r="H15" s="50"/>
    </row>
    <row r="16" spans="1:13" x14ac:dyDescent="0.25">
      <c r="A16" s="77" t="s">
        <v>20</v>
      </c>
      <c r="B16" s="117"/>
      <c r="H16" s="50"/>
    </row>
    <row r="17" spans="1:8" x14ac:dyDescent="0.25">
      <c r="A17" s="77" t="s">
        <v>18</v>
      </c>
      <c r="B17" s="117"/>
      <c r="H17" s="50"/>
    </row>
    <row r="18" spans="1:8" x14ac:dyDescent="0.25">
      <c r="A18" s="77" t="s">
        <v>19</v>
      </c>
      <c r="B18" s="117"/>
      <c r="H18" s="50"/>
    </row>
    <row r="19" spans="1:8" x14ac:dyDescent="0.25">
      <c r="A19" s="77" t="s">
        <v>3</v>
      </c>
      <c r="B19" s="117"/>
      <c r="H19" s="50"/>
    </row>
    <row r="20" spans="1:8" x14ac:dyDescent="0.25">
      <c r="A20" s="77" t="s">
        <v>21</v>
      </c>
      <c r="B20" s="117"/>
      <c r="H20" s="50"/>
    </row>
    <row r="21" spans="1:8" x14ac:dyDescent="0.25">
      <c r="A21" s="77" t="s">
        <v>427</v>
      </c>
      <c r="B21" s="117"/>
      <c r="H21" s="50"/>
    </row>
    <row r="22" spans="1:8" x14ac:dyDescent="0.25">
      <c r="A22" s="77" t="s">
        <v>22</v>
      </c>
      <c r="B22" s="117"/>
      <c r="H22" s="50"/>
    </row>
    <row r="23" spans="1:8" x14ac:dyDescent="0.25">
      <c r="A23" s="77" t="s">
        <v>24</v>
      </c>
      <c r="B23" s="117"/>
      <c r="H23" s="50"/>
    </row>
    <row r="24" spans="1:8" x14ac:dyDescent="0.25">
      <c r="A24" s="77" t="s">
        <v>23</v>
      </c>
      <c r="B24" s="117"/>
      <c r="H24" s="50"/>
    </row>
    <row r="25" spans="1:8" ht="30" x14ac:dyDescent="0.25">
      <c r="A25" s="78" t="s">
        <v>94</v>
      </c>
      <c r="B25" s="117"/>
      <c r="H25" s="50"/>
    </row>
    <row r="26" spans="1:8" x14ac:dyDescent="0.25">
      <c r="A26" s="78" t="s">
        <v>127</v>
      </c>
      <c r="B26" s="117"/>
      <c r="H26" s="50"/>
    </row>
    <row r="27" spans="1:8" x14ac:dyDescent="0.25">
      <c r="A27" s="116" t="s">
        <v>41</v>
      </c>
      <c r="B27" s="117"/>
      <c r="H27" s="50"/>
    </row>
    <row r="28" spans="1:8" x14ac:dyDescent="0.25">
      <c r="A28" s="116" t="s">
        <v>41</v>
      </c>
      <c r="B28" s="117"/>
      <c r="H28" s="50"/>
    </row>
    <row r="29" spans="1:8" x14ac:dyDescent="0.25">
      <c r="A29" s="116" t="s">
        <v>41</v>
      </c>
      <c r="B29" s="117"/>
      <c r="H29" s="50"/>
    </row>
    <row r="30" spans="1:8" x14ac:dyDescent="0.25">
      <c r="H30" s="50"/>
    </row>
    <row r="31" spans="1:8" ht="15.75" x14ac:dyDescent="0.25">
      <c r="A31" s="36" t="s">
        <v>26</v>
      </c>
      <c r="H31" s="50"/>
    </row>
    <row r="32" spans="1:8" x14ac:dyDescent="0.25">
      <c r="A32" s="209" t="s">
        <v>354</v>
      </c>
      <c r="B32" s="203"/>
      <c r="C32" s="204"/>
      <c r="D32" s="204"/>
      <c r="E32" s="205"/>
      <c r="H32" s="50"/>
    </row>
    <row r="33" spans="1:8" x14ac:dyDescent="0.25">
      <c r="A33" s="210"/>
      <c r="B33" s="206"/>
      <c r="C33" s="207"/>
      <c r="D33" s="207"/>
      <c r="E33" s="208"/>
      <c r="H33" s="50"/>
    </row>
    <row r="34" spans="1:8" x14ac:dyDescent="0.25">
      <c r="H34" s="50"/>
    </row>
    <row r="35" spans="1:8" ht="15.75" x14ac:dyDescent="0.25">
      <c r="A35" s="72" t="s">
        <v>32</v>
      </c>
      <c r="H35" s="50"/>
    </row>
    <row r="36" spans="1:8" ht="81" customHeight="1" x14ac:dyDescent="0.25">
      <c r="A36" s="79" t="s">
        <v>353</v>
      </c>
      <c r="B36" s="190"/>
      <c r="C36" s="191"/>
      <c r="D36" s="191"/>
      <c r="E36" s="192"/>
      <c r="H36" s="50"/>
    </row>
    <row r="37" spans="1:8" ht="47.25" customHeight="1" x14ac:dyDescent="0.25">
      <c r="A37" s="79" t="s">
        <v>354</v>
      </c>
      <c r="B37" s="190" t="s">
        <v>358</v>
      </c>
      <c r="C37" s="191"/>
      <c r="D37" s="191"/>
      <c r="E37" s="192"/>
      <c r="H37" s="50"/>
    </row>
    <row r="38" spans="1:8" x14ac:dyDescent="0.25">
      <c r="H38" s="50"/>
    </row>
    <row r="39" spans="1:8" ht="15.75" x14ac:dyDescent="0.25">
      <c r="A39" s="36" t="s">
        <v>351</v>
      </c>
      <c r="H39" s="50"/>
    </row>
    <row r="40" spans="1:8" x14ac:dyDescent="0.25">
      <c r="A40" s="80" t="s">
        <v>357</v>
      </c>
      <c r="B40" s="6"/>
      <c r="H40" s="50"/>
    </row>
    <row r="41" spans="1:8" x14ac:dyDescent="0.25">
      <c r="A41" s="74" t="s">
        <v>27</v>
      </c>
      <c r="B41" s="117"/>
      <c r="H41" s="50"/>
    </row>
    <row r="42" spans="1:8" x14ac:dyDescent="0.25">
      <c r="A42" s="74" t="s">
        <v>28</v>
      </c>
      <c r="B42" s="157"/>
      <c r="H42" s="50"/>
    </row>
    <row r="43" spans="1:8" x14ac:dyDescent="0.25">
      <c r="A43" s="74" t="s">
        <v>356</v>
      </c>
      <c r="B43" s="157"/>
      <c r="H43" s="50"/>
    </row>
    <row r="44" spans="1:8" x14ac:dyDescent="0.25">
      <c r="A44" s="74" t="s">
        <v>30</v>
      </c>
      <c r="B44" s="157"/>
      <c r="H44" s="50"/>
    </row>
    <row r="45" spans="1:8" x14ac:dyDescent="0.25">
      <c r="A45" s="74" t="s">
        <v>31</v>
      </c>
      <c r="B45" s="157"/>
      <c r="H45" s="50"/>
    </row>
    <row r="46" spans="1:8" x14ac:dyDescent="0.25">
      <c r="A46" s="74" t="s">
        <v>38</v>
      </c>
      <c r="B46" s="167"/>
      <c r="H46" s="50"/>
    </row>
    <row r="47" spans="1:8" x14ac:dyDescent="0.25">
      <c r="A47" s="74" t="s">
        <v>428</v>
      </c>
      <c r="B47" s="159"/>
      <c r="H47" s="50"/>
    </row>
    <row r="48" spans="1:8" ht="47.25" customHeight="1" x14ac:dyDescent="0.25">
      <c r="A48" s="74" t="s">
        <v>33</v>
      </c>
      <c r="B48" s="200" t="s">
        <v>359</v>
      </c>
      <c r="C48" s="201"/>
      <c r="D48" s="201"/>
      <c r="E48" s="202"/>
      <c r="H48" s="50"/>
    </row>
    <row r="49" spans="1:8" x14ac:dyDescent="0.25">
      <c r="A49" t="s">
        <v>361</v>
      </c>
      <c r="H49" s="50"/>
    </row>
    <row r="50" spans="1:8" x14ac:dyDescent="0.25">
      <c r="H50" s="50"/>
    </row>
    <row r="51" spans="1:8" x14ac:dyDescent="0.25">
      <c r="A51" s="101" t="s">
        <v>360</v>
      </c>
      <c r="H51" s="50"/>
    </row>
    <row r="52" spans="1:8" x14ac:dyDescent="0.25">
      <c r="A52" s="102" t="s">
        <v>65</v>
      </c>
      <c r="B52" s="102" t="s">
        <v>406</v>
      </c>
      <c r="C52" s="102" t="s">
        <v>429</v>
      </c>
      <c r="H52" s="50"/>
    </row>
    <row r="53" spans="1:8" x14ac:dyDescent="0.25">
      <c r="A53" s="150" t="s">
        <v>396</v>
      </c>
      <c r="B53" s="103">
        <v>25000</v>
      </c>
      <c r="C53" s="76"/>
      <c r="H53" s="50"/>
    </row>
    <row r="54" spans="1:8" x14ac:dyDescent="0.25">
      <c r="A54" s="150" t="s">
        <v>395</v>
      </c>
      <c r="B54" s="103">
        <v>8000</v>
      </c>
      <c r="C54" s="76"/>
      <c r="H54" s="50"/>
    </row>
    <row r="55" spans="1:8" x14ac:dyDescent="0.25">
      <c r="A55" s="150" t="s">
        <v>68</v>
      </c>
      <c r="B55" s="103">
        <v>7500</v>
      </c>
      <c r="C55" s="76"/>
      <c r="H55" s="50"/>
    </row>
    <row r="56" spans="1:8" x14ac:dyDescent="0.25">
      <c r="A56" s="150" t="s">
        <v>393</v>
      </c>
      <c r="B56" s="103">
        <v>3700</v>
      </c>
      <c r="C56" s="76"/>
      <c r="H56" s="50"/>
    </row>
    <row r="57" spans="1:8" x14ac:dyDescent="0.25">
      <c r="A57" s="150" t="s">
        <v>394</v>
      </c>
      <c r="B57" s="103">
        <v>1500</v>
      </c>
      <c r="C57" s="76"/>
      <c r="H57" s="50"/>
    </row>
    <row r="58" spans="1:8" x14ac:dyDescent="0.25">
      <c r="A58" s="150" t="s">
        <v>399</v>
      </c>
      <c r="B58" s="103"/>
      <c r="C58" s="76"/>
      <c r="H58" s="50"/>
    </row>
    <row r="59" spans="1:8" x14ac:dyDescent="0.25">
      <c r="A59" s="150" t="s">
        <v>400</v>
      </c>
      <c r="B59" s="103"/>
      <c r="C59" s="76"/>
      <c r="H59" s="50"/>
    </row>
    <row r="60" spans="1:8" x14ac:dyDescent="0.25">
      <c r="A60" s="150" t="s">
        <v>403</v>
      </c>
      <c r="B60" s="103">
        <v>4400</v>
      </c>
      <c r="C60" s="76"/>
      <c r="H60" s="50"/>
    </row>
    <row r="61" spans="1:8" x14ac:dyDescent="0.25">
      <c r="A61" s="150" t="s">
        <v>404</v>
      </c>
      <c r="B61" s="103">
        <v>4000</v>
      </c>
      <c r="C61" s="76"/>
      <c r="H61" s="50"/>
    </row>
    <row r="62" spans="1:8" x14ac:dyDescent="0.25">
      <c r="A62" s="150" t="s">
        <v>405</v>
      </c>
      <c r="B62" s="103">
        <v>1000</v>
      </c>
      <c r="C62" s="76"/>
      <c r="H62" s="50"/>
    </row>
    <row r="63" spans="1:8" x14ac:dyDescent="0.25">
      <c r="A63" s="150" t="s">
        <v>407</v>
      </c>
      <c r="B63" s="103">
        <v>1200</v>
      </c>
      <c r="C63" s="76"/>
      <c r="H63" s="50"/>
    </row>
    <row r="64" spans="1:8" x14ac:dyDescent="0.25">
      <c r="A64" s="150" t="s">
        <v>408</v>
      </c>
      <c r="B64" s="103">
        <v>1100</v>
      </c>
      <c r="C64" s="73"/>
      <c r="H64" s="50"/>
    </row>
    <row r="65" spans="1:8" x14ac:dyDescent="0.25">
      <c r="A65" s="150" t="s">
        <v>401</v>
      </c>
      <c r="B65" s="103">
        <v>50000</v>
      </c>
      <c r="C65" s="73"/>
      <c r="H65" s="50"/>
    </row>
    <row r="66" spans="1:8" x14ac:dyDescent="0.25">
      <c r="A66" s="150" t="s">
        <v>402</v>
      </c>
      <c r="B66" s="103">
        <v>150</v>
      </c>
      <c r="C66" s="73"/>
      <c r="H66" s="50"/>
    </row>
    <row r="67" spans="1:8" x14ac:dyDescent="0.25">
      <c r="A67" s="150" t="s">
        <v>397</v>
      </c>
      <c r="B67" s="103">
        <v>4900</v>
      </c>
      <c r="C67" s="73"/>
      <c r="H67" s="50"/>
    </row>
    <row r="68" spans="1:8" x14ac:dyDescent="0.25">
      <c r="A68" s="150" t="s">
        <v>398</v>
      </c>
      <c r="B68" s="103">
        <v>4000</v>
      </c>
      <c r="C68" s="73"/>
      <c r="H68" s="50"/>
    </row>
    <row r="69" spans="1:8" x14ac:dyDescent="0.25">
      <c r="H69" s="50"/>
    </row>
    <row r="70" spans="1:8" x14ac:dyDescent="0.25">
      <c r="H70" s="50"/>
    </row>
    <row r="71" spans="1:8" x14ac:dyDescent="0.25">
      <c r="H71" s="50"/>
    </row>
  </sheetData>
  <mergeCells count="5">
    <mergeCell ref="B48:E48"/>
    <mergeCell ref="B32:E33"/>
    <mergeCell ref="A32:A33"/>
    <mergeCell ref="B36:E36"/>
    <mergeCell ref="B37:E37"/>
  </mergeCells>
  <conditionalFormatting sqref="B10:B14 B16:B29 B32:E33 B36:E37 B41:B47 B48:E48 A27:A29">
    <cfRule type="cellIs" dxfId="26" priority="7" operator="greaterThan">
      <formula>$I$3</formula>
    </cfRule>
  </conditionalFormatting>
  <conditionalFormatting sqref="A27:A29">
    <cfRule type="cellIs" dxfId="25" priority="6" operator="equal">
      <formula>"Other:"</formula>
    </cfRule>
  </conditionalFormatting>
  <conditionalFormatting sqref="M7">
    <cfRule type="cellIs" dxfId="24" priority="1" operator="greaterThan">
      <formula>$I$3</formula>
    </cfRule>
  </conditionalFormatting>
  <conditionalFormatting sqref="I7">
    <cfRule type="cellIs" dxfId="23" priority="5" operator="greaterThan">
      <formula>$I$3</formula>
    </cfRule>
  </conditionalFormatting>
  <conditionalFormatting sqref="J7">
    <cfRule type="cellIs" dxfId="22" priority="4" operator="greaterThan">
      <formula>$I$3</formula>
    </cfRule>
  </conditionalFormatting>
  <conditionalFormatting sqref="K7">
    <cfRule type="cellIs" dxfId="21" priority="3" operator="greaterThan">
      <formula>$I$3</formula>
    </cfRule>
  </conditionalFormatting>
  <conditionalFormatting sqref="L7">
    <cfRule type="cellIs" dxfId="20" priority="2" operator="greaterThan">
      <formula>$I$3</formula>
    </cfRule>
  </conditionalFormatting>
  <dataValidations count="5">
    <dataValidation type="list" allowBlank="1" showInputMessage="1" sqref="B41" xr:uid="{00000000-0002-0000-0700-000000000000}">
      <formula1>$I$6:$I$9</formula1>
    </dataValidation>
    <dataValidation type="list" allowBlank="1" showInputMessage="1" sqref="B42" xr:uid="{00000000-0002-0000-0700-000001000000}">
      <formula1>$J$6:$J$9</formula1>
    </dataValidation>
    <dataValidation type="list" allowBlank="1" showInputMessage="1" sqref="B43" xr:uid="{00000000-0002-0000-0700-000002000000}">
      <formula1>$K$6:$K$9</formula1>
    </dataValidation>
    <dataValidation type="list" allowBlank="1" showInputMessage="1" sqref="B44" xr:uid="{00000000-0002-0000-0700-000003000000}">
      <formula1>$L$6:$L$9</formula1>
    </dataValidation>
    <dataValidation type="list" allowBlank="1" showInputMessage="1" sqref="B45" xr:uid="{00000000-0002-0000-0700-000004000000}">
      <formula1>$M$6:$M$9</formula1>
    </dataValidation>
  </dataValidations>
  <pageMargins left="0.7" right="0.7" top="0.75" bottom="0.75" header="0.3" footer="0.3"/>
  <pageSetup fitToHeight="0" orientation="portrait" r:id="rId1"/>
  <headerFooter>
    <oddFooter>&amp;LWeights and Measures&amp;CPage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1"/>
    <pageSetUpPr fitToPage="1"/>
  </sheetPr>
  <dimension ref="A1:J40"/>
  <sheetViews>
    <sheetView zoomScaleNormal="100" workbookViewId="0"/>
  </sheetViews>
  <sheetFormatPr defaultRowHeight="15" x14ac:dyDescent="0.25"/>
  <cols>
    <col min="1" max="1" width="17.140625" style="2" customWidth="1"/>
    <col min="2" max="2" width="17" style="2" customWidth="1"/>
    <col min="3" max="3" width="26.7109375" style="2" customWidth="1"/>
    <col min="4" max="4" width="19.7109375" style="2" customWidth="1"/>
    <col min="5" max="5" width="27.28515625" style="2" customWidth="1"/>
    <col min="6" max="6" width="9.140625" style="2"/>
    <col min="7" max="7" width="170.42578125" style="2" customWidth="1"/>
    <col min="8" max="8" width="2.140625" style="2" customWidth="1"/>
    <col min="9" max="16384" width="9.140625" style="2"/>
  </cols>
  <sheetData>
    <row r="1" spans="1:10" customFormat="1" ht="21" x14ac:dyDescent="0.35">
      <c r="A1" s="37" t="s">
        <v>156</v>
      </c>
      <c r="H1" s="50"/>
    </row>
    <row r="2" spans="1:10" customFormat="1" ht="21" x14ac:dyDescent="0.35">
      <c r="A2" s="37" t="s">
        <v>159</v>
      </c>
      <c r="H2" s="50"/>
    </row>
    <row r="3" spans="1:10" customFormat="1" x14ac:dyDescent="0.25">
      <c r="H3" s="50"/>
    </row>
    <row r="4" spans="1:10" customFormat="1" x14ac:dyDescent="0.25">
      <c r="A4" s="11" t="s">
        <v>0</v>
      </c>
      <c r="B4" s="211" t="str">
        <f>IF('P1; Organize the PT'!B4:C4="","",'P1; Organize the PT'!B4:C4)</f>
        <v>----</v>
      </c>
      <c r="C4" s="212"/>
      <c r="H4" s="50"/>
    </row>
    <row r="5" spans="1:10" customFormat="1" x14ac:dyDescent="0.25">
      <c r="A5" s="11" t="s">
        <v>3</v>
      </c>
      <c r="B5" s="211" t="str">
        <f>IF('P1; Organize the PT'!B11="","",'P1; Organize the PT'!B11)</f>
        <v/>
      </c>
      <c r="C5" s="212"/>
      <c r="H5" s="50"/>
    </row>
    <row r="6" spans="1:10" customFormat="1" x14ac:dyDescent="0.25">
      <c r="A6" s="11" t="s">
        <v>5</v>
      </c>
      <c r="B6" s="211" t="str">
        <f>IF('P1; Organize the PT'!B14="","",'P1; Organize the PT'!B14)</f>
        <v/>
      </c>
      <c r="C6" s="212"/>
      <c r="H6" s="50"/>
    </row>
    <row r="7" spans="1:10" x14ac:dyDescent="0.25">
      <c r="H7" s="69"/>
    </row>
    <row r="8" spans="1:10" x14ac:dyDescent="0.25">
      <c r="H8" s="69"/>
    </row>
    <row r="9" spans="1:10" ht="19.5" thickBot="1" x14ac:dyDescent="0.3">
      <c r="A9" s="67" t="s">
        <v>95</v>
      </c>
      <c r="H9" s="69"/>
    </row>
    <row r="10" spans="1:10" ht="15.75" thickBot="1" x14ac:dyDescent="0.3">
      <c r="H10" s="69"/>
      <c r="I10" s="70"/>
      <c r="J10" t="s">
        <v>154</v>
      </c>
    </row>
    <row r="11" spans="1:10" x14ac:dyDescent="0.25">
      <c r="A11" s="4" t="s">
        <v>14</v>
      </c>
      <c r="B11" s="4" t="s">
        <v>16</v>
      </c>
      <c r="C11" s="4" t="s">
        <v>7</v>
      </c>
      <c r="D11" s="4" t="s">
        <v>9</v>
      </c>
      <c r="E11" s="4" t="s">
        <v>36</v>
      </c>
      <c r="H11" s="69"/>
    </row>
    <row r="12" spans="1:10" x14ac:dyDescent="0.25">
      <c r="A12" s="31" t="str">
        <f>IF('P1; Organize the PT'!C19="","",'P1; Organize the PT'!C19)</f>
        <v/>
      </c>
      <c r="B12" s="31" t="str">
        <f>IF('P1; Organize the PT'!B19="","",'P1; Organize the PT'!B19)</f>
        <v/>
      </c>
      <c r="C12" s="33" t="str">
        <f>IF('P1; Organize the PT'!D19="","",'P1; Organize the PT'!D19)</f>
        <v/>
      </c>
      <c r="D12" s="31" t="str">
        <f>IF('P1; Organize the PT'!E19="","",'P1; Organize the PT'!E19)</f>
        <v/>
      </c>
      <c r="E12" s="34" t="str">
        <f>IF(A12="OWM",I12,"")</f>
        <v/>
      </c>
      <c r="H12" s="69"/>
      <c r="I12" s="68" t="s">
        <v>17</v>
      </c>
    </row>
    <row r="13" spans="1:10" x14ac:dyDescent="0.25">
      <c r="A13" s="158"/>
      <c r="B13" s="158"/>
      <c r="C13" s="158"/>
      <c r="D13" s="158"/>
      <c r="E13" s="158"/>
      <c r="H13" s="69"/>
    </row>
    <row r="14" spans="1:10" x14ac:dyDescent="0.25">
      <c r="A14" s="158"/>
      <c r="B14" s="158"/>
      <c r="C14" s="158"/>
      <c r="D14" s="158"/>
      <c r="E14" s="158"/>
      <c r="H14" s="69"/>
    </row>
    <row r="15" spans="1:10" x14ac:dyDescent="0.25">
      <c r="A15" s="158"/>
      <c r="B15" s="158"/>
      <c r="C15" s="158"/>
      <c r="D15" s="158"/>
      <c r="E15" s="158"/>
      <c r="H15" s="69"/>
    </row>
    <row r="16" spans="1:10" x14ac:dyDescent="0.25">
      <c r="A16" s="158"/>
      <c r="B16" s="158"/>
      <c r="C16" s="158"/>
      <c r="D16" s="158"/>
      <c r="E16" s="158"/>
      <c r="H16" s="69"/>
    </row>
    <row r="17" spans="1:8" s="14" customFormat="1" x14ac:dyDescent="0.25">
      <c r="A17" s="158"/>
      <c r="B17" s="158"/>
      <c r="C17" s="158"/>
      <c r="D17" s="158"/>
      <c r="E17" s="158"/>
      <c r="H17" s="69"/>
    </row>
    <row r="18" spans="1:8" s="14" customFormat="1" x14ac:dyDescent="0.25">
      <c r="A18" s="158"/>
      <c r="B18" s="158"/>
      <c r="C18" s="158"/>
      <c r="D18" s="158"/>
      <c r="E18" s="158"/>
      <c r="H18" s="69"/>
    </row>
    <row r="19" spans="1:8" s="14" customFormat="1" x14ac:dyDescent="0.25">
      <c r="A19" s="158"/>
      <c r="B19" s="158"/>
      <c r="C19" s="158"/>
      <c r="D19" s="158"/>
      <c r="E19" s="158"/>
      <c r="H19" s="69"/>
    </row>
    <row r="20" spans="1:8" s="14" customFormat="1" x14ac:dyDescent="0.25">
      <c r="A20" s="158"/>
      <c r="B20" s="158"/>
      <c r="C20" s="158"/>
      <c r="D20" s="158"/>
      <c r="E20" s="158"/>
      <c r="H20" s="69"/>
    </row>
    <row r="21" spans="1:8" x14ac:dyDescent="0.25">
      <c r="A21" s="158"/>
      <c r="B21" s="158"/>
      <c r="C21" s="158"/>
      <c r="D21" s="158"/>
      <c r="E21" s="158"/>
      <c r="H21" s="69"/>
    </row>
    <row r="22" spans="1:8" x14ac:dyDescent="0.25">
      <c r="A22" s="158"/>
      <c r="B22" s="158"/>
      <c r="C22" s="158"/>
      <c r="D22" s="158"/>
      <c r="E22" s="158"/>
      <c r="H22" s="69"/>
    </row>
    <row r="23" spans="1:8" x14ac:dyDescent="0.25">
      <c r="A23" s="158"/>
      <c r="B23" s="158"/>
      <c r="C23" s="158"/>
      <c r="D23" s="158"/>
      <c r="E23" s="158"/>
      <c r="H23" s="69"/>
    </row>
    <row r="24" spans="1:8" x14ac:dyDescent="0.25">
      <c r="A24" s="158"/>
      <c r="B24" s="158"/>
      <c r="C24" s="158"/>
      <c r="D24" s="158"/>
      <c r="E24" s="158"/>
      <c r="H24" s="69"/>
    </row>
    <row r="25" spans="1:8" x14ac:dyDescent="0.25">
      <c r="A25" s="158"/>
      <c r="B25" s="158"/>
      <c r="C25" s="158"/>
      <c r="D25" s="158"/>
      <c r="E25" s="158"/>
      <c r="H25" s="69"/>
    </row>
    <row r="26" spans="1:8" x14ac:dyDescent="0.25">
      <c r="A26" s="158"/>
      <c r="B26" s="158"/>
      <c r="C26" s="158"/>
      <c r="D26" s="158"/>
      <c r="E26" s="158"/>
      <c r="H26" s="69"/>
    </row>
    <row r="27" spans="1:8" x14ac:dyDescent="0.25">
      <c r="A27" s="158"/>
      <c r="B27" s="158"/>
      <c r="C27" s="158"/>
      <c r="D27" s="158"/>
      <c r="E27" s="158"/>
      <c r="H27" s="69"/>
    </row>
    <row r="28" spans="1:8" x14ac:dyDescent="0.25">
      <c r="A28" s="158"/>
      <c r="B28" s="158"/>
      <c r="C28" s="158"/>
      <c r="D28" s="158"/>
      <c r="E28" s="158"/>
      <c r="H28" s="69"/>
    </row>
    <row r="29" spans="1:8" x14ac:dyDescent="0.25">
      <c r="A29" s="158"/>
      <c r="B29" s="158"/>
      <c r="C29" s="158"/>
      <c r="D29" s="158"/>
      <c r="E29" s="158"/>
      <c r="H29" s="69"/>
    </row>
    <row r="30" spans="1:8" x14ac:dyDescent="0.25">
      <c r="A30" s="158"/>
      <c r="B30" s="158"/>
      <c r="C30" s="158"/>
      <c r="D30" s="158"/>
      <c r="E30" s="158"/>
      <c r="H30" s="69"/>
    </row>
    <row r="31" spans="1:8" x14ac:dyDescent="0.25">
      <c r="A31" s="158"/>
      <c r="B31" s="158"/>
      <c r="C31" s="158"/>
      <c r="D31" s="158"/>
      <c r="E31" s="158"/>
      <c r="H31" s="69"/>
    </row>
    <row r="32" spans="1:8" x14ac:dyDescent="0.25">
      <c r="A32" s="158"/>
      <c r="B32" s="158"/>
      <c r="C32" s="158"/>
      <c r="D32" s="158"/>
      <c r="E32" s="158"/>
      <c r="H32" s="69"/>
    </row>
    <row r="33" spans="1:8" x14ac:dyDescent="0.25">
      <c r="A33" s="158"/>
      <c r="B33" s="158"/>
      <c r="C33" s="158"/>
      <c r="D33" s="158"/>
      <c r="E33" s="158"/>
      <c r="H33" s="69"/>
    </row>
    <row r="34" spans="1:8" x14ac:dyDescent="0.25">
      <c r="A34" s="158"/>
      <c r="B34" s="158"/>
      <c r="C34" s="158"/>
      <c r="D34" s="158"/>
      <c r="E34" s="158"/>
      <c r="H34" s="69"/>
    </row>
    <row r="35" spans="1:8" x14ac:dyDescent="0.25">
      <c r="A35" s="158"/>
      <c r="B35" s="158"/>
      <c r="C35" s="158"/>
      <c r="D35" s="158"/>
      <c r="E35" s="158"/>
      <c r="H35" s="69"/>
    </row>
    <row r="36" spans="1:8" x14ac:dyDescent="0.25">
      <c r="A36" s="158"/>
      <c r="B36" s="158"/>
      <c r="C36" s="158"/>
      <c r="D36" s="158"/>
      <c r="E36" s="158"/>
      <c r="H36" s="69"/>
    </row>
    <row r="37" spans="1:8" x14ac:dyDescent="0.25">
      <c r="A37" s="158"/>
      <c r="B37" s="158"/>
      <c r="C37" s="158"/>
      <c r="D37" s="158"/>
      <c r="E37" s="158"/>
      <c r="H37" s="69"/>
    </row>
    <row r="38" spans="1:8" x14ac:dyDescent="0.25">
      <c r="H38" s="69"/>
    </row>
    <row r="39" spans="1:8" x14ac:dyDescent="0.25">
      <c r="H39" s="69"/>
    </row>
    <row r="40" spans="1:8" x14ac:dyDescent="0.25">
      <c r="H40" s="69"/>
    </row>
  </sheetData>
  <sheetProtection algorithmName="SHA-512" hashValue="f2+BsCU03NTDua+QPLze/t3+ENv+t7r72M/GO2kobOKmAspIkI7274DcRyZKNCKXkEIXoRCqZLsEBa2bIa4R6g==" saltValue="v/SZKOjoVJ+PJCC+8HHECQ==" spinCount="100000" sheet="1" objects="1" scenarios="1"/>
  <mergeCells count="3">
    <mergeCell ref="B4:C4"/>
    <mergeCell ref="B5:C5"/>
    <mergeCell ref="B6:C6"/>
  </mergeCells>
  <conditionalFormatting sqref="A12:E37">
    <cfRule type="cellIs" dxfId="19" priority="1" operator="greaterThan">
      <formula>$I$10</formula>
    </cfRule>
  </conditionalFormatting>
  <hyperlinks>
    <hyperlink ref="C12" r:id="rId1" display="timothy.osmer@nist.gov" xr:uid="{00000000-0004-0000-0800-000000000000}"/>
  </hyperlinks>
  <pageMargins left="0.7" right="0.7" top="0.75" bottom="0.75" header="0.3" footer="0.3"/>
  <pageSetup fitToHeight="0" orientation="landscape" r:id="rId2"/>
  <headerFooter>
    <oddFooter>&amp;LWeights and Measures&amp;CPage &amp;P of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OWM Disclaimer</vt:lpstr>
      <vt:lpstr>Revisions</vt:lpstr>
      <vt:lpstr>Instructions</vt:lpstr>
      <vt:lpstr>SOP PT</vt:lpstr>
      <vt:lpstr>PT Outline</vt:lpstr>
      <vt:lpstr>P1; Organize the PT</vt:lpstr>
      <vt:lpstr>P2; Objectives &amp; Details</vt:lpstr>
      <vt:lpstr>P3; Artifact &amp; Shipping</vt:lpstr>
      <vt:lpstr>P4; Addresses &amp; Contacts</vt:lpstr>
      <vt:lpstr>O1; Coordinator Tracking</vt:lpstr>
      <vt:lpstr>O2; Coordinator Feedback</vt:lpstr>
      <vt:lpstr>'O1; Coordinator Tracking'!Print_Area</vt:lpstr>
      <vt:lpstr>'O2; Coordinator Feedback'!Print_Area</vt:lpstr>
      <vt:lpstr>'P1; Organize the PT'!Print_Area</vt:lpstr>
      <vt:lpstr>'P2; Objectives &amp; Details'!Print_Area</vt:lpstr>
      <vt:lpstr>'P3; Artifact &amp; Shipping'!Print_Area</vt:lpstr>
      <vt:lpstr>'P4; Addresses &amp; Contacts'!Print_Area</vt:lpstr>
      <vt:lpstr>'O1; Coordinator Tracking'!Print_Titles</vt:lpstr>
      <vt:lpstr>'O2; Coordinator Feedback'!Print_Titles</vt:lpstr>
      <vt:lpstr>'P1; Organize the PT'!Print_Titles</vt:lpstr>
      <vt:lpstr>'P2; Objectives &amp; Details'!Print_Titles</vt:lpstr>
      <vt:lpstr>'P3; Artifact &amp; Shipping'!Print_Titles</vt:lpstr>
      <vt:lpstr>'P4; Addresses &amp; Contacts'!Print_Titles</vt:lpstr>
    </vt:vector>
  </TitlesOfParts>
  <Company>NIST/PML/OWM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 Planning Workbook</dc:title>
  <dc:subject>Proficiency Test, Interlaboratory Comparison</dc:subject>
  <dc:creator>Office of Weights and Measures</dc:creator>
  <cp:keywords>PT, ILC, Proficiency Test, Interlaboratory Comparison, Plan, Planning, Workbook</cp:keywords>
  <cp:lastModifiedBy>Osmer, Tim (Fed)</cp:lastModifiedBy>
  <cp:lastPrinted>2018-04-28T21:27:41Z</cp:lastPrinted>
  <dcterms:created xsi:type="dcterms:W3CDTF">2017-12-28T15:51:23Z</dcterms:created>
  <dcterms:modified xsi:type="dcterms:W3CDTF">2018-07-26T18:59:13Z</dcterms:modified>
</cp:coreProperties>
</file>