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heckCompatibility="1" defaultThemeVersion="124226"/>
  <bookViews>
    <workbookView xWindow="1920" yWindow="0" windowWidth="25755" windowHeight="12255" tabRatio="869"/>
  </bookViews>
  <sheets>
    <sheet name="Instructions" sheetId="2" r:id="rId1"/>
    <sheet name="Vol Data" sheetId="5" r:id="rId2"/>
    <sheet name="Vol Control Chart" sheetId="6" r:id="rId3"/>
    <sheet name="Vol s(p) Chart" sheetId="10" r:id="rId4"/>
    <sheet name="Vol R-bar Chart" sheetId="12" r:id="rId5"/>
  </sheets>
  <definedNames>
    <definedName name="_xlnm.Print_Area" localSheetId="0">Instructions!$A$1:$H$23</definedName>
    <definedName name="_xlnm.Print_Area" localSheetId="1">'Vol Data'!$A$1:$L$115</definedName>
    <definedName name="_xlnm.Print_Titles" localSheetId="1">'Vol Data'!$11:$11</definedName>
  </definedNames>
  <calcPr calcId="145621"/>
</workbook>
</file>

<file path=xl/calcChain.xml><?xml version="1.0" encoding="utf-8"?>
<calcChain xmlns="http://schemas.openxmlformats.org/spreadsheetml/2006/main">
  <c r="Q4" i="5" l="1"/>
  <c r="Y115" i="5"/>
  <c r="X115" i="5"/>
  <c r="AC115" i="5" s="1"/>
  <c r="Y114" i="5"/>
  <c r="X114" i="5"/>
  <c r="AC114" i="5" s="1"/>
  <c r="Y113" i="5"/>
  <c r="X113" i="5"/>
  <c r="Y112" i="5"/>
  <c r="X112" i="5"/>
  <c r="AC112" i="5" s="1"/>
  <c r="Y111" i="5"/>
  <c r="X111" i="5"/>
  <c r="Y110" i="5"/>
  <c r="X110" i="5"/>
  <c r="Y109" i="5"/>
  <c r="X109" i="5"/>
  <c r="AC109" i="5" s="1"/>
  <c r="Y108" i="5"/>
  <c r="X108" i="5"/>
  <c r="Y107" i="5"/>
  <c r="X107" i="5"/>
  <c r="AC107" i="5" s="1"/>
  <c r="Y106" i="5"/>
  <c r="X106" i="5"/>
  <c r="AC106" i="5" s="1"/>
  <c r="Y105" i="5"/>
  <c r="X105" i="5"/>
  <c r="Y104" i="5"/>
  <c r="X104" i="5"/>
  <c r="AC104" i="5" s="1"/>
  <c r="Y103" i="5"/>
  <c r="X103" i="5"/>
  <c r="Y102" i="5"/>
  <c r="X102" i="5"/>
  <c r="AC102" i="5" s="1"/>
  <c r="Y101" i="5"/>
  <c r="X101" i="5"/>
  <c r="AC101" i="5" s="1"/>
  <c r="Y100" i="5"/>
  <c r="X100" i="5"/>
  <c r="Y99" i="5"/>
  <c r="X99" i="5"/>
  <c r="Y98" i="5"/>
  <c r="X98" i="5"/>
  <c r="AC98" i="5" s="1"/>
  <c r="Y97" i="5"/>
  <c r="X97" i="5"/>
  <c r="Y96" i="5"/>
  <c r="X96" i="5"/>
  <c r="AC96" i="5" s="1"/>
  <c r="Y95" i="5"/>
  <c r="X95" i="5"/>
  <c r="Y94" i="5"/>
  <c r="X94" i="5"/>
  <c r="Y93" i="5"/>
  <c r="X93" i="5"/>
  <c r="AC93" i="5" s="1"/>
  <c r="Y92" i="5"/>
  <c r="X92" i="5"/>
  <c r="Y91" i="5"/>
  <c r="X91" i="5"/>
  <c r="AC91" i="5" s="1"/>
  <c r="Y90" i="5"/>
  <c r="X90" i="5"/>
  <c r="AC90" i="5" s="1"/>
  <c r="Y89" i="5"/>
  <c r="X89" i="5"/>
  <c r="Y88" i="5"/>
  <c r="X88" i="5"/>
  <c r="AC88" i="5" s="1"/>
  <c r="Y87" i="5"/>
  <c r="X87" i="5"/>
  <c r="Y86" i="5"/>
  <c r="X86" i="5"/>
  <c r="AC86" i="5" s="1"/>
  <c r="Y85" i="5"/>
  <c r="X85" i="5"/>
  <c r="AC85" i="5" s="1"/>
  <c r="Y84" i="5"/>
  <c r="X84" i="5"/>
  <c r="Y83" i="5"/>
  <c r="X83" i="5"/>
  <c r="AC83" i="5" s="1"/>
  <c r="Y82" i="5"/>
  <c r="X82" i="5"/>
  <c r="AC82" i="5" s="1"/>
  <c r="Y81" i="5"/>
  <c r="X81" i="5"/>
  <c r="Y80" i="5"/>
  <c r="X80" i="5"/>
  <c r="AC80" i="5" s="1"/>
  <c r="Y79" i="5"/>
  <c r="X79" i="5"/>
  <c r="Y78" i="5"/>
  <c r="X78" i="5"/>
  <c r="Y77" i="5"/>
  <c r="X77" i="5"/>
  <c r="AC77" i="5" s="1"/>
  <c r="Y76" i="5"/>
  <c r="X76" i="5"/>
  <c r="Y75" i="5"/>
  <c r="X75" i="5"/>
  <c r="AC75" i="5" s="1"/>
  <c r="Y74" i="5"/>
  <c r="X74" i="5"/>
  <c r="AC74" i="5" s="1"/>
  <c r="Y73" i="5"/>
  <c r="X73" i="5"/>
  <c r="Y72" i="5"/>
  <c r="X72" i="5"/>
  <c r="AC72" i="5" s="1"/>
  <c r="Y71" i="5"/>
  <c r="X71" i="5"/>
  <c r="Y70" i="5"/>
  <c r="X70" i="5"/>
  <c r="AC70" i="5" s="1"/>
  <c r="Y69" i="5"/>
  <c r="X69" i="5"/>
  <c r="AC69" i="5" s="1"/>
  <c r="Y68" i="5"/>
  <c r="X68" i="5"/>
  <c r="Y67" i="5"/>
  <c r="X67" i="5"/>
  <c r="Y66" i="5"/>
  <c r="X66" i="5"/>
  <c r="AC66" i="5" s="1"/>
  <c r="Y65" i="5"/>
  <c r="X65" i="5"/>
  <c r="Y64" i="5"/>
  <c r="X64" i="5"/>
  <c r="AC64" i="5" s="1"/>
  <c r="Y63" i="5"/>
  <c r="X63" i="5"/>
  <c r="Y62" i="5"/>
  <c r="X62" i="5"/>
  <c r="AC62" i="5" s="1"/>
  <c r="Y61" i="5"/>
  <c r="X61" i="5"/>
  <c r="AC61" i="5" s="1"/>
  <c r="Y60" i="5"/>
  <c r="X60" i="5"/>
  <c r="Y59" i="5"/>
  <c r="X59" i="5"/>
  <c r="AC59" i="5" s="1"/>
  <c r="Y58" i="5"/>
  <c r="X58" i="5"/>
  <c r="AC58" i="5" s="1"/>
  <c r="Y57" i="5"/>
  <c r="X57" i="5"/>
  <c r="Y56" i="5"/>
  <c r="X56" i="5"/>
  <c r="AC56" i="5" s="1"/>
  <c r="Y55" i="5"/>
  <c r="X55" i="5"/>
  <c r="Y54" i="5"/>
  <c r="X54" i="5"/>
  <c r="AC54" i="5" s="1"/>
  <c r="Y53" i="5"/>
  <c r="X53" i="5"/>
  <c r="AC53" i="5" s="1"/>
  <c r="Y52" i="5"/>
  <c r="X52" i="5"/>
  <c r="Y51" i="5"/>
  <c r="X51" i="5"/>
  <c r="AC51" i="5" s="1"/>
  <c r="Y50" i="5"/>
  <c r="X50" i="5"/>
  <c r="AC50" i="5" s="1"/>
  <c r="Y49" i="5"/>
  <c r="X49" i="5"/>
  <c r="Y48" i="5"/>
  <c r="X48" i="5"/>
  <c r="AC48" i="5" s="1"/>
  <c r="Y47" i="5"/>
  <c r="X47" i="5"/>
  <c r="Y46" i="5"/>
  <c r="X46" i="5"/>
  <c r="Y45" i="5"/>
  <c r="X45" i="5"/>
  <c r="AC45" i="5" s="1"/>
  <c r="Y44" i="5"/>
  <c r="X44" i="5"/>
  <c r="Y43" i="5"/>
  <c r="X43" i="5"/>
  <c r="AC43" i="5" s="1"/>
  <c r="Y42" i="5"/>
  <c r="X42" i="5"/>
  <c r="AC42" i="5" s="1"/>
  <c r="Y41" i="5"/>
  <c r="X41" i="5"/>
  <c r="Y40" i="5"/>
  <c r="X40" i="5"/>
  <c r="AC40" i="5" s="1"/>
  <c r="Y39" i="5"/>
  <c r="X39" i="5"/>
  <c r="Y38" i="5"/>
  <c r="X38" i="5"/>
  <c r="AC38" i="5" s="1"/>
  <c r="Y37" i="5"/>
  <c r="X37" i="5"/>
  <c r="AC37" i="5" s="1"/>
  <c r="Y36" i="5"/>
  <c r="X36" i="5"/>
  <c r="Y35" i="5"/>
  <c r="X35" i="5"/>
  <c r="Y34" i="5"/>
  <c r="X34" i="5"/>
  <c r="Y33" i="5"/>
  <c r="X33" i="5"/>
  <c r="Y32" i="5"/>
  <c r="X32" i="5"/>
  <c r="Y31" i="5"/>
  <c r="X31" i="5"/>
  <c r="Y30" i="5"/>
  <c r="X30" i="5"/>
  <c r="Y29" i="5"/>
  <c r="X29" i="5"/>
  <c r="Y28" i="5"/>
  <c r="X28" i="5"/>
  <c r="Y27" i="5"/>
  <c r="X27" i="5"/>
  <c r="Y26" i="5"/>
  <c r="X26" i="5"/>
  <c r="Y25" i="5"/>
  <c r="X25" i="5"/>
  <c r="Y24" i="5"/>
  <c r="X24" i="5"/>
  <c r="Y23" i="5"/>
  <c r="X23" i="5"/>
  <c r="Y22" i="5"/>
  <c r="X22" i="5"/>
  <c r="Y21" i="5"/>
  <c r="X21" i="5"/>
  <c r="Y20" i="5"/>
  <c r="X20" i="5"/>
  <c r="Y19" i="5"/>
  <c r="X19" i="5"/>
  <c r="Y18" i="5"/>
  <c r="X18" i="5"/>
  <c r="Y17" i="5"/>
  <c r="X17" i="5"/>
  <c r="Y16" i="5"/>
  <c r="X16" i="5"/>
  <c r="Y15" i="5"/>
  <c r="X15" i="5"/>
  <c r="Y14" i="5"/>
  <c r="X14" i="5"/>
  <c r="Y13" i="5"/>
  <c r="X13" i="5"/>
  <c r="Y12" i="5"/>
  <c r="X12" i="5"/>
  <c r="AC113" i="5"/>
  <c r="AC111" i="5"/>
  <c r="AC110" i="5"/>
  <c r="AC108" i="5"/>
  <c r="AC105" i="5"/>
  <c r="AC103" i="5"/>
  <c r="AC100" i="5"/>
  <c r="AC99" i="5"/>
  <c r="AC97" i="5"/>
  <c r="AC95" i="5"/>
  <c r="AC94" i="5"/>
  <c r="AC92" i="5"/>
  <c r="AC89" i="5"/>
  <c r="AC87" i="5"/>
  <c r="AC84" i="5"/>
  <c r="AC81" i="5"/>
  <c r="AC79" i="5"/>
  <c r="AC78" i="5"/>
  <c r="AC76" i="5"/>
  <c r="AC73" i="5"/>
  <c r="AC71" i="5"/>
  <c r="AC68" i="5"/>
  <c r="AC67" i="5"/>
  <c r="AC65" i="5"/>
  <c r="AC63" i="5"/>
  <c r="AC60" i="5"/>
  <c r="AC57" i="5"/>
  <c r="AC55" i="5"/>
  <c r="AC52" i="5"/>
  <c r="AC49" i="5"/>
  <c r="AC47" i="5"/>
  <c r="AC46" i="5"/>
  <c r="AC44" i="5"/>
  <c r="AC41" i="5"/>
  <c r="AC39" i="5"/>
  <c r="AC36" i="5"/>
  <c r="AC35" i="5"/>
  <c r="D5" i="5"/>
  <c r="D8" i="5"/>
  <c r="D7" i="5"/>
  <c r="D6" i="5"/>
  <c r="I4" i="5"/>
  <c r="AC17" i="5" l="1"/>
  <c r="AC25" i="5"/>
  <c r="AC33" i="5"/>
  <c r="AC14" i="5"/>
  <c r="AC18" i="5"/>
  <c r="AC22" i="5"/>
  <c r="AC26" i="5"/>
  <c r="AC30" i="5"/>
  <c r="AC34" i="5"/>
  <c r="AC15" i="5"/>
  <c r="AC19" i="5"/>
  <c r="AC23" i="5"/>
  <c r="AC27" i="5"/>
  <c r="AC31" i="5"/>
  <c r="AC12" i="5"/>
  <c r="AC16" i="5"/>
  <c r="AC20" i="5"/>
  <c r="AC24" i="5"/>
  <c r="AC28" i="5"/>
  <c r="AC32" i="5"/>
  <c r="AC13" i="5"/>
  <c r="AC21" i="5"/>
  <c r="AC29" i="5"/>
  <c r="J115" i="5"/>
  <c r="Z115" i="5" s="1"/>
  <c r="J114" i="5"/>
  <c r="Z114" i="5" s="1"/>
  <c r="J113" i="5"/>
  <c r="Z113" i="5" s="1"/>
  <c r="J112" i="5"/>
  <c r="Z112" i="5" s="1"/>
  <c r="J111" i="5"/>
  <c r="Z111" i="5" s="1"/>
  <c r="J110" i="5"/>
  <c r="Z110" i="5" s="1"/>
  <c r="J109" i="5"/>
  <c r="Z109" i="5" s="1"/>
  <c r="J108" i="5"/>
  <c r="Z108" i="5" s="1"/>
  <c r="J107" i="5"/>
  <c r="Z107" i="5" s="1"/>
  <c r="J106" i="5"/>
  <c r="Z106" i="5" s="1"/>
  <c r="J105" i="5"/>
  <c r="Z105" i="5" s="1"/>
  <c r="J104" i="5"/>
  <c r="Z104" i="5" s="1"/>
  <c r="J103" i="5"/>
  <c r="Z103" i="5" s="1"/>
  <c r="J102" i="5"/>
  <c r="Z102" i="5" s="1"/>
  <c r="J101" i="5"/>
  <c r="Z101" i="5" s="1"/>
  <c r="J100" i="5"/>
  <c r="Z100" i="5" s="1"/>
  <c r="J99" i="5"/>
  <c r="Z99" i="5" s="1"/>
  <c r="J98" i="5"/>
  <c r="Z98" i="5" s="1"/>
  <c r="J97" i="5"/>
  <c r="Z97" i="5" s="1"/>
  <c r="J96" i="5"/>
  <c r="Z96" i="5" s="1"/>
  <c r="J95" i="5"/>
  <c r="Z95" i="5" s="1"/>
  <c r="J94" i="5"/>
  <c r="Z94" i="5" s="1"/>
  <c r="J93" i="5"/>
  <c r="Z93" i="5" s="1"/>
  <c r="J92" i="5"/>
  <c r="Z92" i="5" s="1"/>
  <c r="J91" i="5"/>
  <c r="Z91" i="5" s="1"/>
  <c r="J90" i="5"/>
  <c r="Z90" i="5" s="1"/>
  <c r="J89" i="5"/>
  <c r="Z89" i="5" s="1"/>
  <c r="J88" i="5"/>
  <c r="Z88" i="5" s="1"/>
  <c r="J87" i="5"/>
  <c r="Z87" i="5" s="1"/>
  <c r="J86" i="5"/>
  <c r="Z86" i="5" s="1"/>
  <c r="J85" i="5"/>
  <c r="Z85" i="5" s="1"/>
  <c r="J84" i="5"/>
  <c r="Z84" i="5" s="1"/>
  <c r="J83" i="5"/>
  <c r="Z83" i="5" s="1"/>
  <c r="J82" i="5"/>
  <c r="Z82" i="5" s="1"/>
  <c r="J81" i="5"/>
  <c r="Z81" i="5" s="1"/>
  <c r="J80" i="5"/>
  <c r="Z80" i="5" s="1"/>
  <c r="J79" i="5"/>
  <c r="Z79" i="5" s="1"/>
  <c r="J78" i="5"/>
  <c r="Z78" i="5" s="1"/>
  <c r="J77" i="5"/>
  <c r="Z77" i="5" s="1"/>
  <c r="J76" i="5"/>
  <c r="Z76" i="5" s="1"/>
  <c r="J75" i="5"/>
  <c r="Z75" i="5" s="1"/>
  <c r="J74" i="5"/>
  <c r="Z74" i="5" s="1"/>
  <c r="J73" i="5"/>
  <c r="Z73" i="5" s="1"/>
  <c r="J72" i="5"/>
  <c r="Z72" i="5" s="1"/>
  <c r="J71" i="5"/>
  <c r="Z71" i="5" s="1"/>
  <c r="J70" i="5"/>
  <c r="Z70" i="5" s="1"/>
  <c r="J69" i="5"/>
  <c r="Z69" i="5" s="1"/>
  <c r="J68" i="5"/>
  <c r="Z68" i="5" s="1"/>
  <c r="J67" i="5"/>
  <c r="Z67" i="5" s="1"/>
  <c r="J66" i="5"/>
  <c r="Z66" i="5" s="1"/>
  <c r="J65" i="5"/>
  <c r="Z65" i="5" s="1"/>
  <c r="J64" i="5"/>
  <c r="Z64" i="5" s="1"/>
  <c r="J63" i="5"/>
  <c r="Z63" i="5" s="1"/>
  <c r="J62" i="5"/>
  <c r="Z62" i="5" s="1"/>
  <c r="J61" i="5"/>
  <c r="Z61" i="5" s="1"/>
  <c r="J60" i="5"/>
  <c r="Z60" i="5" s="1"/>
  <c r="J59" i="5"/>
  <c r="Z59" i="5" s="1"/>
  <c r="J58" i="5"/>
  <c r="Z58" i="5" s="1"/>
  <c r="J57" i="5"/>
  <c r="Z57" i="5" s="1"/>
  <c r="J56" i="5"/>
  <c r="Z56" i="5" s="1"/>
  <c r="J55" i="5"/>
  <c r="Z55" i="5" s="1"/>
  <c r="J54" i="5"/>
  <c r="Z54" i="5" s="1"/>
  <c r="J53" i="5"/>
  <c r="Z53" i="5" s="1"/>
  <c r="J52" i="5"/>
  <c r="Z52" i="5" s="1"/>
  <c r="J51" i="5"/>
  <c r="Z51" i="5" s="1"/>
  <c r="J50" i="5"/>
  <c r="Z50" i="5" s="1"/>
  <c r="J49" i="5"/>
  <c r="Z49" i="5" s="1"/>
  <c r="J48" i="5"/>
  <c r="Z48" i="5" s="1"/>
  <c r="J47" i="5"/>
  <c r="Z47" i="5" s="1"/>
  <c r="J46" i="5"/>
  <c r="Z46" i="5" s="1"/>
  <c r="J45" i="5"/>
  <c r="Z45" i="5" s="1"/>
  <c r="J44" i="5"/>
  <c r="Z44" i="5" s="1"/>
  <c r="J43" i="5"/>
  <c r="Z43" i="5" s="1"/>
  <c r="J42" i="5"/>
  <c r="Z42" i="5" s="1"/>
  <c r="J41" i="5"/>
  <c r="Z41" i="5" s="1"/>
  <c r="J40" i="5"/>
  <c r="Z40" i="5" s="1"/>
  <c r="J39" i="5"/>
  <c r="Z39" i="5" s="1"/>
  <c r="J38" i="5"/>
  <c r="Z38" i="5" s="1"/>
  <c r="J37" i="5"/>
  <c r="Z37" i="5" s="1"/>
  <c r="J36" i="5"/>
  <c r="Z36" i="5" s="1"/>
  <c r="J35" i="5"/>
  <c r="Z35" i="5" s="1"/>
  <c r="J34" i="5"/>
  <c r="Z34" i="5" s="1"/>
  <c r="J33" i="5"/>
  <c r="Z33" i="5" s="1"/>
  <c r="J32" i="5"/>
  <c r="Z32" i="5" s="1"/>
  <c r="J31" i="5"/>
  <c r="Z31" i="5" s="1"/>
  <c r="J30" i="5"/>
  <c r="Z30" i="5" s="1"/>
  <c r="J29" i="5"/>
  <c r="Z29" i="5" s="1"/>
  <c r="J28" i="5"/>
  <c r="Z28" i="5" s="1"/>
  <c r="J27" i="5"/>
  <c r="Z27" i="5" s="1"/>
  <c r="J26" i="5"/>
  <c r="Z26" i="5" s="1"/>
  <c r="J25" i="5"/>
  <c r="Z25" i="5" s="1"/>
  <c r="J24" i="5"/>
  <c r="Z24" i="5" s="1"/>
  <c r="J23" i="5"/>
  <c r="Z23" i="5" s="1"/>
  <c r="J22" i="5"/>
  <c r="Z22" i="5" s="1"/>
  <c r="J21" i="5"/>
  <c r="Z21" i="5" s="1"/>
  <c r="J20" i="5"/>
  <c r="Z20" i="5" s="1"/>
  <c r="J19" i="5"/>
  <c r="Z19" i="5" s="1"/>
  <c r="J18" i="5"/>
  <c r="Z18" i="5" s="1"/>
  <c r="J17" i="5"/>
  <c r="Z17" i="5" s="1"/>
  <c r="J16" i="5"/>
  <c r="Z16" i="5" s="1"/>
  <c r="J15" i="5"/>
  <c r="Z15" i="5" s="1"/>
  <c r="J14" i="5"/>
  <c r="Z14" i="5" s="1"/>
  <c r="J13" i="5"/>
  <c r="Z13" i="5" s="1"/>
  <c r="J12" i="5"/>
  <c r="K115" i="5"/>
  <c r="K114" i="5"/>
  <c r="K113" i="5"/>
  <c r="K112" i="5"/>
  <c r="K111" i="5"/>
  <c r="K110" i="5"/>
  <c r="K109" i="5"/>
  <c r="K108" i="5"/>
  <c r="K107" i="5"/>
  <c r="K106" i="5"/>
  <c r="K105" i="5"/>
  <c r="K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G115" i="5"/>
  <c r="U115" i="5" s="1"/>
  <c r="G114" i="5"/>
  <c r="U114" i="5" s="1"/>
  <c r="G113" i="5"/>
  <c r="U113" i="5" s="1"/>
  <c r="G112" i="5"/>
  <c r="U112" i="5" s="1"/>
  <c r="G111" i="5"/>
  <c r="U111" i="5" s="1"/>
  <c r="G110" i="5"/>
  <c r="U110" i="5" s="1"/>
  <c r="G109" i="5"/>
  <c r="U109" i="5" s="1"/>
  <c r="G108" i="5"/>
  <c r="U108" i="5" s="1"/>
  <c r="G107" i="5"/>
  <c r="U107" i="5" s="1"/>
  <c r="G106" i="5"/>
  <c r="U106" i="5" s="1"/>
  <c r="G105" i="5"/>
  <c r="U105" i="5" s="1"/>
  <c r="G104" i="5"/>
  <c r="U104" i="5" s="1"/>
  <c r="G103" i="5"/>
  <c r="U103" i="5" s="1"/>
  <c r="G102" i="5"/>
  <c r="U102" i="5" s="1"/>
  <c r="G101" i="5"/>
  <c r="U101" i="5" s="1"/>
  <c r="G100" i="5"/>
  <c r="U100" i="5" s="1"/>
  <c r="G99" i="5"/>
  <c r="U99" i="5" s="1"/>
  <c r="G98" i="5"/>
  <c r="U98" i="5" s="1"/>
  <c r="G97" i="5"/>
  <c r="U97" i="5" s="1"/>
  <c r="G96" i="5"/>
  <c r="U96" i="5" s="1"/>
  <c r="G95" i="5"/>
  <c r="U95" i="5" s="1"/>
  <c r="G94" i="5"/>
  <c r="U94" i="5" s="1"/>
  <c r="G93" i="5"/>
  <c r="U93" i="5" s="1"/>
  <c r="G92" i="5"/>
  <c r="U92" i="5" s="1"/>
  <c r="G91" i="5"/>
  <c r="U91" i="5" s="1"/>
  <c r="G90" i="5"/>
  <c r="U90" i="5" s="1"/>
  <c r="G89" i="5"/>
  <c r="U89" i="5" s="1"/>
  <c r="G88" i="5"/>
  <c r="U88" i="5" s="1"/>
  <c r="G87" i="5"/>
  <c r="U87" i="5" s="1"/>
  <c r="G86" i="5"/>
  <c r="U86" i="5" s="1"/>
  <c r="G85" i="5"/>
  <c r="U85" i="5" s="1"/>
  <c r="G84" i="5"/>
  <c r="U84" i="5" s="1"/>
  <c r="G83" i="5"/>
  <c r="U83" i="5" s="1"/>
  <c r="G82" i="5"/>
  <c r="U82" i="5" s="1"/>
  <c r="G81" i="5"/>
  <c r="U81" i="5" s="1"/>
  <c r="G80" i="5"/>
  <c r="U80" i="5" s="1"/>
  <c r="G79" i="5"/>
  <c r="U79" i="5" s="1"/>
  <c r="G78" i="5"/>
  <c r="U78" i="5" s="1"/>
  <c r="G77" i="5"/>
  <c r="U77" i="5" s="1"/>
  <c r="G76" i="5"/>
  <c r="U76" i="5" s="1"/>
  <c r="G75" i="5"/>
  <c r="U75" i="5" s="1"/>
  <c r="G74" i="5"/>
  <c r="U74" i="5" s="1"/>
  <c r="G73" i="5"/>
  <c r="U73" i="5" s="1"/>
  <c r="G72" i="5"/>
  <c r="U72" i="5" s="1"/>
  <c r="G71" i="5"/>
  <c r="U71" i="5" s="1"/>
  <c r="G70" i="5"/>
  <c r="U70" i="5" s="1"/>
  <c r="G69" i="5"/>
  <c r="U69" i="5" s="1"/>
  <c r="G68" i="5"/>
  <c r="U68" i="5" s="1"/>
  <c r="G67" i="5"/>
  <c r="U67" i="5" s="1"/>
  <c r="G66" i="5"/>
  <c r="U66" i="5" s="1"/>
  <c r="G65" i="5"/>
  <c r="U65" i="5" s="1"/>
  <c r="G64" i="5"/>
  <c r="U64" i="5" s="1"/>
  <c r="G63" i="5"/>
  <c r="U63" i="5" s="1"/>
  <c r="G62" i="5"/>
  <c r="U62" i="5" s="1"/>
  <c r="G61" i="5"/>
  <c r="U61" i="5" s="1"/>
  <c r="G60" i="5"/>
  <c r="U60" i="5" s="1"/>
  <c r="G59" i="5"/>
  <c r="U59" i="5" s="1"/>
  <c r="G58" i="5"/>
  <c r="U58" i="5" s="1"/>
  <c r="G57" i="5"/>
  <c r="U57" i="5" s="1"/>
  <c r="G56" i="5"/>
  <c r="U56" i="5" s="1"/>
  <c r="G55" i="5"/>
  <c r="U55" i="5" s="1"/>
  <c r="G54" i="5"/>
  <c r="U54" i="5" s="1"/>
  <c r="G53" i="5"/>
  <c r="U53" i="5" s="1"/>
  <c r="G52" i="5"/>
  <c r="U52" i="5" s="1"/>
  <c r="G51" i="5"/>
  <c r="U51" i="5" s="1"/>
  <c r="G50" i="5"/>
  <c r="U50" i="5" s="1"/>
  <c r="G49" i="5"/>
  <c r="U49" i="5" s="1"/>
  <c r="G48" i="5"/>
  <c r="U48" i="5" s="1"/>
  <c r="G47" i="5"/>
  <c r="U47" i="5" s="1"/>
  <c r="G46" i="5"/>
  <c r="U46" i="5" s="1"/>
  <c r="G45" i="5"/>
  <c r="U45" i="5" s="1"/>
  <c r="G44" i="5"/>
  <c r="U44" i="5" s="1"/>
  <c r="G43" i="5"/>
  <c r="U43" i="5" s="1"/>
  <c r="G42" i="5"/>
  <c r="U42" i="5" s="1"/>
  <c r="G41" i="5"/>
  <c r="U41" i="5" s="1"/>
  <c r="G40" i="5"/>
  <c r="U40" i="5" s="1"/>
  <c r="G39" i="5"/>
  <c r="U39" i="5" s="1"/>
  <c r="G38" i="5"/>
  <c r="U38" i="5" s="1"/>
  <c r="G37" i="5"/>
  <c r="U37" i="5" s="1"/>
  <c r="G36" i="5"/>
  <c r="U36" i="5" s="1"/>
  <c r="G35" i="5"/>
  <c r="U35" i="5" s="1"/>
  <c r="G34" i="5"/>
  <c r="U34" i="5" s="1"/>
  <c r="G33" i="5"/>
  <c r="U33" i="5" s="1"/>
  <c r="G32" i="5"/>
  <c r="U32" i="5" s="1"/>
  <c r="G31" i="5"/>
  <c r="U31" i="5" s="1"/>
  <c r="G30" i="5"/>
  <c r="U30" i="5" s="1"/>
  <c r="G29" i="5"/>
  <c r="U29" i="5" s="1"/>
  <c r="G28" i="5"/>
  <c r="U28" i="5" s="1"/>
  <c r="G27" i="5"/>
  <c r="U27" i="5" s="1"/>
  <c r="G26" i="5"/>
  <c r="U26" i="5" s="1"/>
  <c r="G25" i="5"/>
  <c r="U25" i="5" s="1"/>
  <c r="G24" i="5"/>
  <c r="U24" i="5" s="1"/>
  <c r="G23" i="5"/>
  <c r="U23" i="5" s="1"/>
  <c r="G22" i="5"/>
  <c r="U22" i="5" s="1"/>
  <c r="G21" i="5"/>
  <c r="U21" i="5" s="1"/>
  <c r="G20" i="5"/>
  <c r="U20" i="5" s="1"/>
  <c r="G19" i="5"/>
  <c r="U19" i="5" s="1"/>
  <c r="G18" i="5"/>
  <c r="U18" i="5" s="1"/>
  <c r="G17" i="5"/>
  <c r="U17" i="5" s="1"/>
  <c r="G16" i="5"/>
  <c r="U16" i="5" s="1"/>
  <c r="G15" i="5"/>
  <c r="U15" i="5" s="1"/>
  <c r="G14" i="5"/>
  <c r="U14" i="5" s="1"/>
  <c r="G13" i="5"/>
  <c r="U13" i="5" s="1"/>
  <c r="G12" i="5"/>
  <c r="C8" i="5" l="1"/>
  <c r="U12" i="5"/>
  <c r="C5" i="5" s="1"/>
  <c r="Z12" i="5"/>
  <c r="C7" i="5" s="1"/>
  <c r="AD114" i="5"/>
  <c r="AE113" i="5"/>
  <c r="AD113" i="5"/>
  <c r="AE109" i="5"/>
  <c r="AD109" i="5"/>
  <c r="AD106" i="5"/>
  <c r="AE105" i="5"/>
  <c r="AD105" i="5"/>
  <c r="AE101" i="5"/>
  <c r="AD101" i="5"/>
  <c r="AD98" i="5"/>
  <c r="AE97" i="5"/>
  <c r="AD97" i="5"/>
  <c r="AE93" i="5"/>
  <c r="AD93" i="5"/>
  <c r="AD90" i="5"/>
  <c r="AE89" i="5"/>
  <c r="AD89" i="5"/>
  <c r="AE85" i="5"/>
  <c r="AD85" i="5"/>
  <c r="AD82" i="5"/>
  <c r="AE81" i="5"/>
  <c r="AD81" i="5"/>
  <c r="AE77" i="5"/>
  <c r="AD77" i="5"/>
  <c r="AD74" i="5"/>
  <c r="AE73" i="5"/>
  <c r="AD73" i="5"/>
  <c r="AE69" i="5"/>
  <c r="AD69" i="5"/>
  <c r="AD66" i="5"/>
  <c r="AE65" i="5"/>
  <c r="AD65" i="5"/>
  <c r="AE61" i="5"/>
  <c r="AD61" i="5"/>
  <c r="AD58" i="5"/>
  <c r="AE57" i="5"/>
  <c r="AD57" i="5"/>
  <c r="AE53" i="5"/>
  <c r="AD53" i="5"/>
  <c r="AD50" i="5"/>
  <c r="AE49" i="5"/>
  <c r="AD49" i="5"/>
  <c r="AE45" i="5"/>
  <c r="AD45" i="5"/>
  <c r="AD42" i="5"/>
  <c r="AE41" i="5"/>
  <c r="AD41" i="5"/>
  <c r="AE37" i="5"/>
  <c r="AD37" i="5"/>
  <c r="AE29" i="5"/>
  <c r="AD29" i="5"/>
  <c r="AE21" i="5"/>
  <c r="AA115" i="5"/>
  <c r="AA113" i="5"/>
  <c r="AA109" i="5"/>
  <c r="AA108" i="5"/>
  <c r="AA107" i="5"/>
  <c r="AA105" i="5"/>
  <c r="AA101" i="5"/>
  <c r="AA100" i="5"/>
  <c r="AA99" i="5"/>
  <c r="AA97" i="5"/>
  <c r="AA93" i="5"/>
  <c r="AA92" i="5"/>
  <c r="AA91" i="5"/>
  <c r="AA89" i="5"/>
  <c r="AA85" i="5"/>
  <c r="AA84" i="5"/>
  <c r="AA83" i="5"/>
  <c r="AA81" i="5"/>
  <c r="AA77" i="5"/>
  <c r="AA76" i="5"/>
  <c r="AA75" i="5"/>
  <c r="AA73" i="5"/>
  <c r="AA69" i="5"/>
  <c r="AA68" i="5"/>
  <c r="AA67" i="5"/>
  <c r="AA65" i="5"/>
  <c r="AA61" i="5"/>
  <c r="AA60" i="5"/>
  <c r="AA59" i="5"/>
  <c r="AA57" i="5"/>
  <c r="AA53" i="5"/>
  <c r="AA52" i="5"/>
  <c r="AA51" i="5"/>
  <c r="AA49" i="5"/>
  <c r="AA45" i="5"/>
  <c r="AA44" i="5"/>
  <c r="AA43" i="5"/>
  <c r="AA41" i="5"/>
  <c r="AA37" i="5"/>
  <c r="AA36" i="5"/>
  <c r="AA35" i="5"/>
  <c r="AA30" i="5"/>
  <c r="AB113" i="5"/>
  <c r="AB112" i="5"/>
  <c r="AB111" i="5"/>
  <c r="AB109" i="5"/>
  <c r="AB105" i="5"/>
  <c r="AB104" i="5"/>
  <c r="AB103" i="5"/>
  <c r="AB101" i="5"/>
  <c r="AB97" i="5"/>
  <c r="AB96" i="5"/>
  <c r="AB95" i="5"/>
  <c r="AB93" i="5"/>
  <c r="AB89" i="5"/>
  <c r="AB88" i="5"/>
  <c r="AB87" i="5"/>
  <c r="AB85" i="5"/>
  <c r="AB81" i="5"/>
  <c r="AB80" i="5"/>
  <c r="AB79" i="5"/>
  <c r="AB77" i="5"/>
  <c r="AB73" i="5"/>
  <c r="AB72" i="5"/>
  <c r="AB71" i="5"/>
  <c r="AB69" i="5"/>
  <c r="AB65" i="5"/>
  <c r="AB64" i="5"/>
  <c r="AB63" i="5"/>
  <c r="AB61" i="5"/>
  <c r="AB57" i="5"/>
  <c r="AB56" i="5"/>
  <c r="AB55" i="5"/>
  <c r="AB53" i="5"/>
  <c r="AB49" i="5"/>
  <c r="AB48" i="5"/>
  <c r="AB47" i="5"/>
  <c r="AB45" i="5"/>
  <c r="AB41" i="5"/>
  <c r="AB40" i="5"/>
  <c r="AB39" i="5"/>
  <c r="AB37" i="5"/>
  <c r="AB29" i="5"/>
  <c r="AB28" i="5"/>
  <c r="AB27" i="5"/>
  <c r="G11" i="5"/>
  <c r="M10" i="5"/>
  <c r="J11" i="5"/>
  <c r="Z9" i="5"/>
  <c r="AI11" i="5"/>
  <c r="AI8" i="5" s="1"/>
  <c r="AJ11" i="5"/>
  <c r="AI7" i="5" s="1"/>
  <c r="AG11" i="5"/>
  <c r="AF7" i="5" s="1"/>
  <c r="AF11" i="5"/>
  <c r="AF8" i="5" s="1"/>
  <c r="AE115" i="5"/>
  <c r="AE114" i="5"/>
  <c r="AE112" i="5"/>
  <c r="AE111" i="5"/>
  <c r="AE110" i="5"/>
  <c r="AE108" i="5"/>
  <c r="AE107" i="5"/>
  <c r="AE106" i="5"/>
  <c r="AE104" i="5"/>
  <c r="AE103" i="5"/>
  <c r="AE102" i="5"/>
  <c r="AE100" i="5"/>
  <c r="AE99" i="5"/>
  <c r="AE98" i="5"/>
  <c r="AE96" i="5"/>
  <c r="AE95" i="5"/>
  <c r="AE94" i="5"/>
  <c r="AE92" i="5"/>
  <c r="AE91" i="5"/>
  <c r="AE90" i="5"/>
  <c r="AE88" i="5"/>
  <c r="AE87" i="5"/>
  <c r="AE86" i="5"/>
  <c r="AE84" i="5"/>
  <c r="AE83" i="5"/>
  <c r="AE82" i="5"/>
  <c r="AE80" i="5"/>
  <c r="AE79" i="5"/>
  <c r="AE78" i="5"/>
  <c r="AE76" i="5"/>
  <c r="AE75" i="5"/>
  <c r="AE74" i="5"/>
  <c r="AE72" i="5"/>
  <c r="AE71" i="5"/>
  <c r="AD70" i="5"/>
  <c r="AE68" i="5"/>
  <c r="AE67" i="5"/>
  <c r="AE66" i="5"/>
  <c r="AE64" i="5"/>
  <c r="AE63" i="5"/>
  <c r="AD62" i="5"/>
  <c r="AE60" i="5"/>
  <c r="AE59" i="5"/>
  <c r="AE58" i="5"/>
  <c r="AE56" i="5"/>
  <c r="AE55" i="5"/>
  <c r="AD54" i="5"/>
  <c r="AE52" i="5"/>
  <c r="AE51" i="5"/>
  <c r="AE50" i="5"/>
  <c r="AE48" i="5"/>
  <c r="AE47" i="5"/>
  <c r="AD46" i="5"/>
  <c r="AE44" i="5"/>
  <c r="AE43" i="5"/>
  <c r="AE42" i="5"/>
  <c r="AE40" i="5"/>
  <c r="AE39" i="5"/>
  <c r="AD38" i="5"/>
  <c r="AE36" i="5"/>
  <c r="AE35" i="5"/>
  <c r="AE34" i="5"/>
  <c r="AE33" i="5"/>
  <c r="AE32" i="5"/>
  <c r="AE31" i="5"/>
  <c r="AD30" i="5"/>
  <c r="AE28" i="5"/>
  <c r="AE27" i="5"/>
  <c r="AD26" i="5"/>
  <c r="AE25" i="5"/>
  <c r="AE24" i="5"/>
  <c r="AE23" i="5"/>
  <c r="AD22" i="5"/>
  <c r="AD21" i="5"/>
  <c r="AE20" i="5"/>
  <c r="AD19" i="5"/>
  <c r="AE18" i="5"/>
  <c r="AE17" i="5"/>
  <c r="AE16" i="5"/>
  <c r="AD15" i="5"/>
  <c r="AE14" i="5"/>
  <c r="AE13" i="5"/>
  <c r="AE12" i="5"/>
  <c r="AC9" i="5"/>
  <c r="K11" i="5"/>
  <c r="AB115" i="5"/>
  <c r="AB114" i="5"/>
  <c r="AA112" i="5"/>
  <c r="AA111" i="5"/>
  <c r="AB108" i="5"/>
  <c r="AA104" i="5"/>
  <c r="AA103" i="5"/>
  <c r="AB100" i="5"/>
  <c r="AB99" i="5"/>
  <c r="AA96" i="5"/>
  <c r="AA95" i="5"/>
  <c r="AB92" i="5"/>
  <c r="AB91" i="5"/>
  <c r="AB90" i="5"/>
  <c r="AA88" i="5"/>
  <c r="AA87" i="5"/>
  <c r="AB84" i="5"/>
  <c r="AA80" i="5"/>
  <c r="AA79" i="5"/>
  <c r="AB76" i="5"/>
  <c r="AB75" i="5"/>
  <c r="AB74" i="5"/>
  <c r="AA72" i="5"/>
  <c r="AA71" i="5"/>
  <c r="AB68" i="5"/>
  <c r="AB67" i="5"/>
  <c r="AA64" i="5"/>
  <c r="AA63" i="5"/>
  <c r="AB60" i="5"/>
  <c r="AB58" i="5"/>
  <c r="AA56" i="5"/>
  <c r="AA55" i="5"/>
  <c r="AB52" i="5"/>
  <c r="AB51" i="5"/>
  <c r="AA48" i="5"/>
  <c r="AA47" i="5"/>
  <c r="AB44" i="5"/>
  <c r="AB43" i="5"/>
  <c r="AB42" i="5"/>
  <c r="AA40" i="5"/>
  <c r="AA39" i="5"/>
  <c r="AB36" i="5"/>
  <c r="AB31" i="5"/>
  <c r="AB30" i="5"/>
  <c r="AA29" i="5"/>
  <c r="AA28" i="5"/>
  <c r="AA27" i="5"/>
  <c r="AB26" i="5"/>
  <c r="AA25" i="5"/>
  <c r="AA24" i="5"/>
  <c r="AB23" i="5"/>
  <c r="AA22" i="5"/>
  <c r="AA21" i="5"/>
  <c r="AA19" i="5"/>
  <c r="AA18" i="5"/>
  <c r="AA17" i="5"/>
  <c r="AA15" i="5"/>
  <c r="AA14" i="5"/>
  <c r="AB13" i="5"/>
  <c r="H11" i="5"/>
  <c r="W12" i="5"/>
  <c r="Q3" i="5" l="1"/>
  <c r="C6" i="5"/>
  <c r="Q2" i="5" s="1"/>
  <c r="AD13" i="5"/>
  <c r="AD28" i="5"/>
  <c r="AD36" i="5"/>
  <c r="AD40" i="5"/>
  <c r="AD44" i="5"/>
  <c r="AD48" i="5"/>
  <c r="AD52" i="5"/>
  <c r="AD56" i="5"/>
  <c r="AD60" i="5"/>
  <c r="AD64" i="5"/>
  <c r="AD68" i="5"/>
  <c r="AD72" i="5"/>
  <c r="AD76" i="5"/>
  <c r="AD80" i="5"/>
  <c r="AD84" i="5"/>
  <c r="AD88" i="5"/>
  <c r="AD92" i="5"/>
  <c r="AD96" i="5"/>
  <c r="AD100" i="5"/>
  <c r="AD104" i="5"/>
  <c r="AD108" i="5"/>
  <c r="AD112" i="5"/>
  <c r="AB38" i="5"/>
  <c r="AB46" i="5"/>
  <c r="AB54" i="5"/>
  <c r="AB62" i="5"/>
  <c r="AB70" i="5"/>
  <c r="AB78" i="5"/>
  <c r="AB86" i="5"/>
  <c r="AB94" i="5"/>
  <c r="AB102" i="5"/>
  <c r="AB110" i="5"/>
  <c r="AA33" i="5"/>
  <c r="AA42" i="5"/>
  <c r="AA50" i="5"/>
  <c r="AA58" i="5"/>
  <c r="AA66" i="5"/>
  <c r="AA74" i="5"/>
  <c r="AA82" i="5"/>
  <c r="AA90" i="5"/>
  <c r="AA98" i="5"/>
  <c r="AA106" i="5"/>
  <c r="AA114" i="5"/>
  <c r="AD78" i="5"/>
  <c r="AD86" i="5"/>
  <c r="AD94" i="5"/>
  <c r="AD102" i="5"/>
  <c r="AD110" i="5"/>
  <c r="AB50" i="5"/>
  <c r="AB66" i="5"/>
  <c r="AB82" i="5"/>
  <c r="AB98" i="5"/>
  <c r="AB106" i="5"/>
  <c r="AA38" i="5"/>
  <c r="AA46" i="5"/>
  <c r="AA54" i="5"/>
  <c r="AA62" i="5"/>
  <c r="AA70" i="5"/>
  <c r="AA78" i="5"/>
  <c r="AA86" i="5"/>
  <c r="AA94" i="5"/>
  <c r="AA102" i="5"/>
  <c r="AA110" i="5"/>
  <c r="AE22" i="5"/>
  <c r="AE30" i="5"/>
  <c r="AE38" i="5"/>
  <c r="AE46" i="5"/>
  <c r="AE54" i="5"/>
  <c r="AE62" i="5"/>
  <c r="AE70" i="5"/>
  <c r="AB35" i="5"/>
  <c r="AB59" i="5"/>
  <c r="AB83" i="5"/>
  <c r="AB107" i="5"/>
  <c r="AD27" i="5"/>
  <c r="AD35" i="5"/>
  <c r="AD39" i="5"/>
  <c r="AD43" i="5"/>
  <c r="AD47" i="5"/>
  <c r="AD51" i="5"/>
  <c r="AD55" i="5"/>
  <c r="AD59" i="5"/>
  <c r="AD63" i="5"/>
  <c r="AD67" i="5"/>
  <c r="AD71" i="5"/>
  <c r="AD75" i="5"/>
  <c r="AD79" i="5"/>
  <c r="AD83" i="5"/>
  <c r="AD87" i="5"/>
  <c r="AD91" i="5"/>
  <c r="AD95" i="5"/>
  <c r="AD99" i="5"/>
  <c r="AD103" i="5"/>
  <c r="AD107" i="5"/>
  <c r="AD111" i="5"/>
  <c r="AD115" i="5"/>
  <c r="AA13" i="5"/>
  <c r="AB34" i="5"/>
  <c r="AD33" i="5"/>
  <c r="AB32" i="5"/>
  <c r="AA31" i="5"/>
  <c r="AB33" i="5"/>
  <c r="AA32" i="5"/>
  <c r="AB16" i="5"/>
  <c r="AB15" i="5"/>
  <c r="AA12" i="5"/>
  <c r="AD20" i="5"/>
  <c r="AB12" i="5"/>
  <c r="AA16" i="5"/>
  <c r="AD12" i="5"/>
  <c r="AB24" i="5"/>
  <c r="AD34" i="5"/>
  <c r="AA34" i="5"/>
  <c r="AD31" i="5"/>
  <c r="AD32" i="5"/>
  <c r="AB20" i="5"/>
  <c r="AB21" i="5"/>
  <c r="AA20" i="5"/>
  <c r="AD17" i="5"/>
  <c r="AE26" i="5"/>
  <c r="AB22" i="5"/>
  <c r="AA26" i="5"/>
  <c r="AE19" i="5"/>
  <c r="AD25" i="5"/>
  <c r="AB25" i="5"/>
  <c r="AD24" i="5"/>
  <c r="AD23" i="5"/>
  <c r="AA23" i="5"/>
  <c r="AE15" i="5"/>
  <c r="AD16" i="5"/>
  <c r="AB14" i="5"/>
  <c r="AB17" i="5"/>
  <c r="AD14" i="5"/>
  <c r="AD18" i="5"/>
  <c r="AB18" i="5"/>
  <c r="AB19" i="5"/>
  <c r="L11" i="5"/>
  <c r="W115" i="5"/>
  <c r="V115" i="5"/>
  <c r="T115" i="5"/>
  <c r="S115" i="5"/>
  <c r="L115" i="5"/>
  <c r="W114" i="5"/>
  <c r="V114" i="5"/>
  <c r="T114" i="5"/>
  <c r="S114" i="5"/>
  <c r="L114" i="5"/>
  <c r="W113" i="5"/>
  <c r="V113" i="5"/>
  <c r="T113" i="5"/>
  <c r="S113" i="5"/>
  <c r="L113" i="5"/>
  <c r="W112" i="5"/>
  <c r="V112" i="5"/>
  <c r="T112" i="5"/>
  <c r="S112" i="5"/>
  <c r="L112" i="5"/>
  <c r="W111" i="5"/>
  <c r="V111" i="5"/>
  <c r="T111" i="5"/>
  <c r="S111" i="5"/>
  <c r="L111" i="5"/>
  <c r="W110" i="5"/>
  <c r="V110" i="5"/>
  <c r="T110" i="5"/>
  <c r="S110" i="5"/>
  <c r="L110" i="5"/>
  <c r="W109" i="5"/>
  <c r="V109" i="5"/>
  <c r="T109" i="5"/>
  <c r="S109" i="5"/>
  <c r="L109" i="5"/>
  <c r="W108" i="5"/>
  <c r="V108" i="5"/>
  <c r="T108" i="5"/>
  <c r="S108" i="5"/>
  <c r="L108" i="5"/>
  <c r="W107" i="5"/>
  <c r="V107" i="5"/>
  <c r="T107" i="5"/>
  <c r="S107" i="5"/>
  <c r="L107" i="5"/>
  <c r="W106" i="5"/>
  <c r="V106" i="5"/>
  <c r="T106" i="5"/>
  <c r="S106" i="5"/>
  <c r="L106" i="5"/>
  <c r="W105" i="5"/>
  <c r="V105" i="5"/>
  <c r="T105" i="5"/>
  <c r="S105" i="5"/>
  <c r="L105" i="5"/>
  <c r="W104" i="5"/>
  <c r="V104" i="5"/>
  <c r="T104" i="5"/>
  <c r="S104" i="5"/>
  <c r="L104" i="5"/>
  <c r="W103" i="5"/>
  <c r="V103" i="5"/>
  <c r="T103" i="5"/>
  <c r="S103" i="5"/>
  <c r="L103" i="5"/>
  <c r="W102" i="5"/>
  <c r="V102" i="5"/>
  <c r="T102" i="5"/>
  <c r="S102" i="5"/>
  <c r="L102" i="5"/>
  <c r="W101" i="5"/>
  <c r="V101" i="5"/>
  <c r="T101" i="5"/>
  <c r="S101" i="5"/>
  <c r="L101" i="5"/>
  <c r="W100" i="5"/>
  <c r="V100" i="5"/>
  <c r="T100" i="5"/>
  <c r="S100" i="5"/>
  <c r="L100" i="5"/>
  <c r="W99" i="5"/>
  <c r="V99" i="5"/>
  <c r="T99" i="5"/>
  <c r="S99" i="5"/>
  <c r="L99" i="5"/>
  <c r="W98" i="5"/>
  <c r="V98" i="5"/>
  <c r="T98" i="5"/>
  <c r="S98" i="5"/>
  <c r="L98" i="5"/>
  <c r="W97" i="5"/>
  <c r="V97" i="5"/>
  <c r="T97" i="5"/>
  <c r="S97" i="5"/>
  <c r="L97" i="5"/>
  <c r="W96" i="5"/>
  <c r="V96" i="5"/>
  <c r="T96" i="5"/>
  <c r="S96" i="5"/>
  <c r="L96" i="5"/>
  <c r="W95" i="5"/>
  <c r="V95" i="5"/>
  <c r="T95" i="5"/>
  <c r="S95" i="5"/>
  <c r="L95" i="5"/>
  <c r="W94" i="5"/>
  <c r="V94" i="5"/>
  <c r="T94" i="5"/>
  <c r="S94" i="5"/>
  <c r="L94" i="5"/>
  <c r="W93" i="5"/>
  <c r="V93" i="5"/>
  <c r="T93" i="5"/>
  <c r="S93" i="5"/>
  <c r="L93" i="5"/>
  <c r="W92" i="5"/>
  <c r="V92" i="5"/>
  <c r="T92" i="5"/>
  <c r="S92" i="5"/>
  <c r="L92" i="5"/>
  <c r="W91" i="5"/>
  <c r="V91" i="5"/>
  <c r="T91" i="5"/>
  <c r="S91" i="5"/>
  <c r="L91" i="5"/>
  <c r="W90" i="5"/>
  <c r="V90" i="5"/>
  <c r="T90" i="5"/>
  <c r="S90" i="5"/>
  <c r="L90" i="5"/>
  <c r="W89" i="5"/>
  <c r="V89" i="5"/>
  <c r="T89" i="5"/>
  <c r="S89" i="5"/>
  <c r="L89" i="5"/>
  <c r="W88" i="5"/>
  <c r="V88" i="5"/>
  <c r="T88" i="5"/>
  <c r="S88" i="5"/>
  <c r="L88" i="5"/>
  <c r="W87" i="5"/>
  <c r="V87" i="5"/>
  <c r="T87" i="5"/>
  <c r="S87" i="5"/>
  <c r="L87" i="5"/>
  <c r="W86" i="5"/>
  <c r="V86" i="5"/>
  <c r="T86" i="5"/>
  <c r="S86" i="5"/>
  <c r="L86" i="5"/>
  <c r="W85" i="5"/>
  <c r="V85" i="5"/>
  <c r="T85" i="5"/>
  <c r="S85" i="5"/>
  <c r="L85" i="5"/>
  <c r="W84" i="5"/>
  <c r="V84" i="5"/>
  <c r="T84" i="5"/>
  <c r="S84" i="5"/>
  <c r="L84" i="5"/>
  <c r="W83" i="5"/>
  <c r="V83" i="5"/>
  <c r="T83" i="5"/>
  <c r="S83" i="5"/>
  <c r="L83" i="5"/>
  <c r="W82" i="5"/>
  <c r="V82" i="5"/>
  <c r="T82" i="5"/>
  <c r="S82" i="5"/>
  <c r="L82" i="5"/>
  <c r="W81" i="5"/>
  <c r="V81" i="5"/>
  <c r="T81" i="5"/>
  <c r="S81" i="5"/>
  <c r="L81" i="5"/>
  <c r="W80" i="5"/>
  <c r="V80" i="5"/>
  <c r="T80" i="5"/>
  <c r="S80" i="5"/>
  <c r="L80" i="5"/>
  <c r="W79" i="5"/>
  <c r="V79" i="5"/>
  <c r="T79" i="5"/>
  <c r="S79" i="5"/>
  <c r="L79" i="5"/>
  <c r="W78" i="5"/>
  <c r="V78" i="5"/>
  <c r="T78" i="5"/>
  <c r="S78" i="5"/>
  <c r="L78" i="5"/>
  <c r="W77" i="5"/>
  <c r="V77" i="5"/>
  <c r="T77" i="5"/>
  <c r="S77" i="5"/>
  <c r="L77" i="5"/>
  <c r="W76" i="5"/>
  <c r="V76" i="5"/>
  <c r="T76" i="5"/>
  <c r="S76" i="5"/>
  <c r="L76" i="5"/>
  <c r="W75" i="5"/>
  <c r="V75" i="5"/>
  <c r="T75" i="5"/>
  <c r="S75" i="5"/>
  <c r="L75" i="5"/>
  <c r="W74" i="5"/>
  <c r="V74" i="5"/>
  <c r="T74" i="5"/>
  <c r="S74" i="5"/>
  <c r="L74" i="5"/>
  <c r="W73" i="5"/>
  <c r="V73" i="5"/>
  <c r="T73" i="5"/>
  <c r="S73" i="5"/>
  <c r="L73" i="5"/>
  <c r="W72" i="5"/>
  <c r="V72" i="5"/>
  <c r="T72" i="5"/>
  <c r="S72" i="5"/>
  <c r="L72" i="5"/>
  <c r="W71" i="5"/>
  <c r="V71" i="5"/>
  <c r="T71" i="5"/>
  <c r="S71" i="5"/>
  <c r="L71" i="5"/>
  <c r="W70" i="5"/>
  <c r="V70" i="5"/>
  <c r="T70" i="5"/>
  <c r="S70" i="5"/>
  <c r="L70" i="5"/>
  <c r="W69" i="5"/>
  <c r="V69" i="5"/>
  <c r="T69" i="5"/>
  <c r="S69" i="5"/>
  <c r="L69" i="5"/>
  <c r="W68" i="5"/>
  <c r="V68" i="5"/>
  <c r="T68" i="5"/>
  <c r="S68" i="5"/>
  <c r="L68" i="5"/>
  <c r="W67" i="5"/>
  <c r="V67" i="5"/>
  <c r="T67" i="5"/>
  <c r="S67" i="5"/>
  <c r="L67" i="5"/>
  <c r="W66" i="5"/>
  <c r="V66" i="5"/>
  <c r="T66" i="5"/>
  <c r="S66" i="5"/>
  <c r="L66" i="5"/>
  <c r="W65" i="5"/>
  <c r="V65" i="5"/>
  <c r="T65" i="5"/>
  <c r="S65" i="5"/>
  <c r="L65" i="5"/>
  <c r="W64" i="5"/>
  <c r="V64" i="5"/>
  <c r="T64" i="5"/>
  <c r="S64" i="5"/>
  <c r="L64" i="5"/>
  <c r="W63" i="5"/>
  <c r="V63" i="5"/>
  <c r="T63" i="5"/>
  <c r="S63" i="5"/>
  <c r="L63" i="5"/>
  <c r="W62" i="5"/>
  <c r="V62" i="5"/>
  <c r="T62" i="5"/>
  <c r="S62" i="5"/>
  <c r="L62" i="5"/>
  <c r="W61" i="5"/>
  <c r="V61" i="5"/>
  <c r="T61" i="5"/>
  <c r="S61" i="5"/>
  <c r="L61" i="5"/>
  <c r="W60" i="5"/>
  <c r="V60" i="5"/>
  <c r="T60" i="5"/>
  <c r="S60" i="5"/>
  <c r="L60" i="5"/>
  <c r="W59" i="5"/>
  <c r="V59" i="5"/>
  <c r="T59" i="5"/>
  <c r="S59" i="5"/>
  <c r="L59" i="5"/>
  <c r="W58" i="5"/>
  <c r="V58" i="5"/>
  <c r="T58" i="5"/>
  <c r="S58" i="5"/>
  <c r="L58" i="5"/>
  <c r="W57" i="5"/>
  <c r="V57" i="5"/>
  <c r="T57" i="5"/>
  <c r="S57" i="5"/>
  <c r="L57" i="5"/>
  <c r="W56" i="5"/>
  <c r="V56" i="5"/>
  <c r="T56" i="5"/>
  <c r="S56" i="5"/>
  <c r="L56" i="5"/>
  <c r="W55" i="5"/>
  <c r="V55" i="5"/>
  <c r="T55" i="5"/>
  <c r="S55" i="5"/>
  <c r="L55" i="5"/>
  <c r="W54" i="5"/>
  <c r="V54" i="5"/>
  <c r="T54" i="5"/>
  <c r="S54" i="5"/>
  <c r="L54" i="5"/>
  <c r="W53" i="5"/>
  <c r="V53" i="5"/>
  <c r="T53" i="5"/>
  <c r="S53" i="5"/>
  <c r="L53" i="5"/>
  <c r="W52" i="5"/>
  <c r="V52" i="5"/>
  <c r="T52" i="5"/>
  <c r="S52" i="5"/>
  <c r="L52" i="5"/>
  <c r="W51" i="5"/>
  <c r="V51" i="5"/>
  <c r="T51" i="5"/>
  <c r="S51" i="5"/>
  <c r="L51" i="5"/>
  <c r="W50" i="5"/>
  <c r="V50" i="5"/>
  <c r="T50" i="5"/>
  <c r="S50" i="5"/>
  <c r="L50" i="5"/>
  <c r="W49" i="5"/>
  <c r="V49" i="5"/>
  <c r="T49" i="5"/>
  <c r="S49" i="5"/>
  <c r="L49" i="5"/>
  <c r="W48" i="5"/>
  <c r="V48" i="5"/>
  <c r="T48" i="5"/>
  <c r="S48" i="5"/>
  <c r="L48" i="5"/>
  <c r="W47" i="5"/>
  <c r="V47" i="5"/>
  <c r="T47" i="5"/>
  <c r="S47" i="5"/>
  <c r="L47" i="5"/>
  <c r="W46" i="5"/>
  <c r="V46" i="5"/>
  <c r="T46" i="5"/>
  <c r="S46" i="5"/>
  <c r="L46" i="5"/>
  <c r="W45" i="5"/>
  <c r="V45" i="5"/>
  <c r="T45" i="5"/>
  <c r="S45" i="5"/>
  <c r="L45" i="5"/>
  <c r="W44" i="5"/>
  <c r="V44" i="5"/>
  <c r="T44" i="5"/>
  <c r="S44" i="5"/>
  <c r="L44" i="5"/>
  <c r="W43" i="5"/>
  <c r="V43" i="5"/>
  <c r="T43" i="5"/>
  <c r="S43" i="5"/>
  <c r="L43" i="5"/>
  <c r="W42" i="5"/>
  <c r="V42" i="5"/>
  <c r="T42" i="5"/>
  <c r="S42" i="5"/>
  <c r="L42" i="5"/>
  <c r="W41" i="5"/>
  <c r="V41" i="5"/>
  <c r="T41" i="5"/>
  <c r="S41" i="5"/>
  <c r="L41" i="5"/>
  <c r="W40" i="5"/>
  <c r="V40" i="5"/>
  <c r="T40" i="5"/>
  <c r="S40" i="5"/>
  <c r="L40" i="5"/>
  <c r="W39" i="5"/>
  <c r="V39" i="5"/>
  <c r="T39" i="5"/>
  <c r="S39" i="5"/>
  <c r="L39" i="5"/>
  <c r="W38" i="5"/>
  <c r="V38" i="5"/>
  <c r="T38" i="5"/>
  <c r="S38" i="5"/>
  <c r="L38" i="5"/>
  <c r="W37" i="5"/>
  <c r="V37" i="5"/>
  <c r="T37" i="5"/>
  <c r="S37" i="5"/>
  <c r="L37" i="5"/>
  <c r="W36" i="5"/>
  <c r="V36" i="5"/>
  <c r="T36" i="5"/>
  <c r="S36" i="5"/>
  <c r="L36" i="5"/>
  <c r="W35" i="5"/>
  <c r="V35" i="5"/>
  <c r="T35" i="5"/>
  <c r="S35" i="5"/>
  <c r="L35" i="5"/>
  <c r="W34" i="5"/>
  <c r="V34" i="5"/>
  <c r="T34" i="5"/>
  <c r="S34" i="5"/>
  <c r="W33" i="5"/>
  <c r="V33" i="5"/>
  <c r="T33" i="5"/>
  <c r="S33" i="5"/>
  <c r="W32" i="5"/>
  <c r="V32" i="5"/>
  <c r="T32" i="5"/>
  <c r="S32" i="5"/>
  <c r="W31" i="5"/>
  <c r="V31" i="5"/>
  <c r="T31" i="5"/>
  <c r="S31" i="5"/>
  <c r="W30" i="5"/>
  <c r="V30" i="5"/>
  <c r="T30" i="5"/>
  <c r="S30" i="5"/>
  <c r="L30" i="5"/>
  <c r="W29" i="5"/>
  <c r="V29" i="5"/>
  <c r="T29" i="5"/>
  <c r="S29" i="5"/>
  <c r="L29" i="5"/>
  <c r="W28" i="5"/>
  <c r="V28" i="5"/>
  <c r="T28" i="5"/>
  <c r="S28" i="5"/>
  <c r="L28" i="5"/>
  <c r="W27" i="5"/>
  <c r="V27" i="5"/>
  <c r="T27" i="5"/>
  <c r="S27" i="5"/>
  <c r="L27" i="5"/>
  <c r="W26" i="5"/>
  <c r="V26" i="5"/>
  <c r="T26" i="5"/>
  <c r="S26" i="5"/>
  <c r="W25" i="5"/>
  <c r="V25" i="5"/>
  <c r="T25" i="5"/>
  <c r="S25" i="5"/>
  <c r="W24" i="5"/>
  <c r="V24" i="5"/>
  <c r="T24" i="5"/>
  <c r="S24" i="5"/>
  <c r="W23" i="5"/>
  <c r="V23" i="5"/>
  <c r="T23" i="5"/>
  <c r="S23" i="5"/>
  <c r="W22" i="5"/>
  <c r="V22" i="5"/>
  <c r="T22" i="5"/>
  <c r="S22" i="5"/>
  <c r="W21" i="5"/>
  <c r="V21" i="5"/>
  <c r="T21" i="5"/>
  <c r="S21" i="5"/>
  <c r="W20" i="5"/>
  <c r="V20" i="5"/>
  <c r="T20" i="5"/>
  <c r="S20" i="5"/>
  <c r="W19" i="5"/>
  <c r="V19" i="5"/>
  <c r="T19" i="5"/>
  <c r="S19" i="5"/>
  <c r="W18" i="5"/>
  <c r="V18" i="5"/>
  <c r="T18" i="5"/>
  <c r="S18" i="5"/>
  <c r="W17" i="5"/>
  <c r="V17" i="5"/>
  <c r="T17" i="5"/>
  <c r="S17" i="5"/>
  <c r="W16" i="5"/>
  <c r="V16" i="5"/>
  <c r="T16" i="5"/>
  <c r="S16" i="5"/>
  <c r="W15" i="5"/>
  <c r="V15" i="5"/>
  <c r="T15" i="5"/>
  <c r="S15" i="5"/>
  <c r="W14" i="5"/>
  <c r="V14" i="5"/>
  <c r="T14" i="5"/>
  <c r="S14" i="5"/>
  <c r="W13" i="5"/>
  <c r="V13" i="5"/>
  <c r="T13" i="5"/>
  <c r="S13" i="5"/>
  <c r="A13" i="5"/>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V12" i="5"/>
  <c r="T12" i="5"/>
  <c r="S12" i="5"/>
  <c r="T11" i="5"/>
  <c r="S11" i="5"/>
  <c r="R11" i="5"/>
  <c r="C10" i="5" s="1"/>
  <c r="Q11" i="5"/>
  <c r="H10" i="5" s="1"/>
  <c r="P11" i="5"/>
  <c r="C9" i="5" s="1"/>
  <c r="O11" i="5"/>
  <c r="H9" i="5" s="1"/>
  <c r="W10" i="5"/>
  <c r="V10" i="5"/>
  <c r="U10" i="5"/>
  <c r="N10" i="5"/>
  <c r="J3" i="5"/>
  <c r="AI5" i="5" l="1"/>
  <c r="AF3" i="5"/>
  <c r="N1" i="5"/>
  <c r="E6" i="5"/>
  <c r="AK110" i="5"/>
  <c r="L26" i="5" l="1"/>
  <c r="L31" i="5"/>
  <c r="L34" i="5"/>
  <c r="L32" i="5"/>
  <c r="L33" i="5"/>
  <c r="L24" i="5"/>
  <c r="L25" i="5"/>
  <c r="L22" i="5"/>
  <c r="L23" i="5"/>
  <c r="L20" i="5"/>
  <c r="L21" i="5"/>
  <c r="AJ34" i="5"/>
  <c r="AJ59" i="5"/>
  <c r="AJ62" i="5"/>
  <c r="AJ28" i="5"/>
  <c r="AJ89" i="5"/>
  <c r="AJ23" i="5"/>
  <c r="AJ45" i="5"/>
  <c r="AK26" i="5"/>
  <c r="AI20" i="5"/>
  <c r="AI112" i="5"/>
  <c r="AJ38" i="5"/>
  <c r="AI65" i="5"/>
  <c r="AI39" i="5"/>
  <c r="AI109" i="5"/>
  <c r="AI30" i="5"/>
  <c r="AJ72" i="5"/>
  <c r="AJ31" i="5"/>
  <c r="AI28" i="5"/>
  <c r="AJ75" i="5"/>
  <c r="AI71" i="5"/>
  <c r="AJ71" i="5"/>
  <c r="AJ88" i="5"/>
  <c r="AI69" i="5"/>
  <c r="AI113" i="5"/>
  <c r="AJ105" i="5"/>
  <c r="AI90" i="5"/>
  <c r="AK111" i="5"/>
  <c r="AK34" i="5"/>
  <c r="AK76" i="5"/>
  <c r="AI63" i="5"/>
  <c r="AI87" i="5"/>
  <c r="AJ82" i="5"/>
  <c r="AJ36" i="5"/>
  <c r="AI17" i="5"/>
  <c r="AI108" i="5"/>
  <c r="AJ109" i="5"/>
  <c r="AI38" i="5"/>
  <c r="AK71" i="5"/>
  <c r="AK42" i="5"/>
  <c r="AK109" i="5"/>
  <c r="AJ78" i="5"/>
  <c r="AJ63" i="5"/>
  <c r="AI91" i="5"/>
  <c r="AI56" i="5"/>
  <c r="AJ96" i="5"/>
  <c r="AI77" i="5"/>
  <c r="AJ57" i="5"/>
  <c r="AI98" i="5"/>
  <c r="AK25" i="5"/>
  <c r="AK92" i="5"/>
  <c r="AJ39" i="5"/>
  <c r="AJ83" i="5"/>
  <c r="AJ107" i="5"/>
  <c r="AI103" i="5"/>
  <c r="AJ56" i="5"/>
  <c r="AI81" i="5"/>
  <c r="AK47" i="5"/>
  <c r="AI95" i="5"/>
  <c r="AJ111" i="5"/>
  <c r="AJ60" i="5"/>
  <c r="AJ104" i="5"/>
  <c r="AI97" i="5"/>
  <c r="AJ21" i="5"/>
  <c r="AJ77" i="5"/>
  <c r="AI84" i="5"/>
  <c r="AI62" i="5"/>
  <c r="AK23" i="5"/>
  <c r="AK87" i="5"/>
  <c r="AK73" i="5"/>
  <c r="AK98" i="5"/>
  <c r="AK12" i="5"/>
  <c r="AK37" i="5"/>
  <c r="AK62" i="5"/>
  <c r="AI86" i="5"/>
  <c r="AK63" i="5"/>
  <c r="AK88" i="5"/>
  <c r="AK51" i="5"/>
  <c r="AK68" i="5"/>
  <c r="AK93" i="5"/>
  <c r="AJ46" i="5"/>
  <c r="AJ42" i="5"/>
  <c r="AJ32" i="5"/>
  <c r="AI13" i="5"/>
  <c r="AJ49" i="5"/>
  <c r="AI34" i="5"/>
  <c r="AK104" i="5"/>
  <c r="AK59" i="5"/>
  <c r="AK101" i="5"/>
  <c r="AI99" i="5"/>
  <c r="AJ54" i="5"/>
  <c r="AJ50" i="5"/>
  <c r="AI115" i="5"/>
  <c r="AJ92" i="5"/>
  <c r="AI73" i="5"/>
  <c r="AJ53" i="5"/>
  <c r="AI94" i="5"/>
  <c r="AK17" i="5"/>
  <c r="AK67" i="5"/>
  <c r="AK84" i="5"/>
  <c r="AI67" i="5"/>
  <c r="AJ74" i="5"/>
  <c r="AJ98" i="5"/>
  <c r="AJ91" i="5"/>
  <c r="AJ40" i="5"/>
  <c r="AI33" i="5"/>
  <c r="AJ13" i="5"/>
  <c r="AJ113" i="5"/>
  <c r="AI54" i="5"/>
  <c r="AK40" i="5"/>
  <c r="AK50" i="5"/>
  <c r="AK75" i="5"/>
  <c r="AK14" i="5"/>
  <c r="AI32" i="5"/>
  <c r="AI107" i="5"/>
  <c r="AJ102" i="5"/>
  <c r="AI72" i="5"/>
  <c r="AJ100" i="5"/>
  <c r="AI37" i="5"/>
  <c r="AJ17" i="5"/>
  <c r="AJ73" i="5"/>
  <c r="AI68" i="5"/>
  <c r="AI58" i="5"/>
  <c r="AK112" i="5"/>
  <c r="AK65" i="5"/>
  <c r="AK90" i="5"/>
  <c r="AK115" i="5"/>
  <c r="AK29" i="5"/>
  <c r="AK54" i="5"/>
  <c r="AJ47" i="5"/>
  <c r="AJ90" i="5"/>
  <c r="AI15" i="5"/>
  <c r="AI40" i="5"/>
  <c r="AJ35" i="5"/>
  <c r="AI88" i="5"/>
  <c r="AI41" i="5"/>
  <c r="AJ15" i="5"/>
  <c r="AI111" i="5"/>
  <c r="AJ106" i="5"/>
  <c r="AI23" i="5"/>
  <c r="AJ18" i="5"/>
  <c r="AI19" i="5"/>
  <c r="AJ43" i="5"/>
  <c r="AI104" i="5"/>
  <c r="AJ64" i="5"/>
  <c r="AI80" i="5"/>
  <c r="AI45" i="5"/>
  <c r="AI101" i="5"/>
  <c r="AJ25" i="5"/>
  <c r="AJ81" i="5"/>
  <c r="AI22" i="5"/>
  <c r="AI66" i="5"/>
  <c r="AK55" i="5"/>
  <c r="AK64" i="5"/>
  <c r="AK81" i="5"/>
  <c r="AK106" i="5"/>
  <c r="AK20" i="5"/>
  <c r="AK45" i="5"/>
  <c r="AK70" i="5"/>
  <c r="AJ55" i="5"/>
  <c r="AJ12" i="5"/>
  <c r="AJ7" i="5" s="1"/>
  <c r="AJ30" i="5"/>
  <c r="AI31" i="5"/>
  <c r="AJ26" i="5"/>
  <c r="AI27" i="5"/>
  <c r="AJ51" i="5"/>
  <c r="AJ24" i="5"/>
  <c r="AJ68" i="5"/>
  <c r="AI96" i="5"/>
  <c r="AI49" i="5"/>
  <c r="AI105" i="5"/>
  <c r="AJ41" i="5"/>
  <c r="AJ85" i="5"/>
  <c r="AI26" i="5"/>
  <c r="AI70" i="5"/>
  <c r="AK96" i="5"/>
  <c r="AK16" i="5"/>
  <c r="AK89" i="5"/>
  <c r="AK114" i="5"/>
  <c r="AK28" i="5"/>
  <c r="AK53" i="5"/>
  <c r="AK78" i="5"/>
  <c r="AI102" i="5"/>
  <c r="AK79" i="5"/>
  <c r="AK33" i="5"/>
  <c r="AK58" i="5"/>
  <c r="AK83" i="5"/>
  <c r="AK100" i="5"/>
  <c r="AK86" i="5"/>
  <c r="AI24" i="5"/>
  <c r="AJ110" i="5"/>
  <c r="AI36" i="5"/>
  <c r="AJ115" i="5"/>
  <c r="AI75" i="5"/>
  <c r="AI47" i="5"/>
  <c r="AJ58" i="5"/>
  <c r="AI59" i="5"/>
  <c r="AI35" i="5"/>
  <c r="AJ114" i="5"/>
  <c r="AI83" i="5"/>
  <c r="AI12" i="5"/>
  <c r="AJ8" i="5" s="1"/>
  <c r="AJ44" i="5"/>
  <c r="AJ76" i="5"/>
  <c r="AJ108" i="5"/>
  <c r="AI21" i="5"/>
  <c r="AI53" i="5"/>
  <c r="AI85" i="5"/>
  <c r="AI64" i="5"/>
  <c r="AJ29" i="5"/>
  <c r="AJ61" i="5"/>
  <c r="AJ93" i="5"/>
  <c r="AI100" i="5"/>
  <c r="AI42" i="5"/>
  <c r="AI74" i="5"/>
  <c r="AI106" i="5"/>
  <c r="AK56" i="5"/>
  <c r="AK32" i="5"/>
  <c r="AK95" i="5"/>
  <c r="AK41" i="5"/>
  <c r="AK105" i="5"/>
  <c r="AK66" i="5"/>
  <c r="AK27" i="5"/>
  <c r="AK91" i="5"/>
  <c r="AK44" i="5"/>
  <c r="AK108" i="5"/>
  <c r="AK69" i="5"/>
  <c r="AK30" i="5"/>
  <c r="AK94" i="5"/>
  <c r="AK24" i="5"/>
  <c r="AK48" i="5"/>
  <c r="AK97" i="5"/>
  <c r="AK19" i="5"/>
  <c r="AK36" i="5"/>
  <c r="AK61" i="5"/>
  <c r="AK22" i="5"/>
  <c r="AJ87" i="5"/>
  <c r="AI48" i="5"/>
  <c r="AI44" i="5"/>
  <c r="AJ14" i="5"/>
  <c r="AJ86" i="5"/>
  <c r="AI55" i="5"/>
  <c r="AI79" i="5"/>
  <c r="AJ70" i="5"/>
  <c r="AI43" i="5"/>
  <c r="AJ19" i="5"/>
  <c r="AJ94" i="5"/>
  <c r="AJ16" i="5"/>
  <c r="AJ48" i="5"/>
  <c r="AJ80" i="5"/>
  <c r="AJ112" i="5"/>
  <c r="AI25" i="5"/>
  <c r="AI57" i="5"/>
  <c r="AI89" i="5"/>
  <c r="AI76" i="5"/>
  <c r="AJ33" i="5"/>
  <c r="AJ65" i="5"/>
  <c r="AJ97" i="5"/>
  <c r="AI14" i="5"/>
  <c r="AI46" i="5"/>
  <c r="AI78" i="5"/>
  <c r="AI110" i="5"/>
  <c r="AK103" i="5"/>
  <c r="AK39" i="5"/>
  <c r="AK72" i="5"/>
  <c r="AK49" i="5"/>
  <c r="AK113" i="5"/>
  <c r="AK74" i="5"/>
  <c r="AK35" i="5"/>
  <c r="AK99" i="5"/>
  <c r="AK52" i="5"/>
  <c r="AK13" i="5"/>
  <c r="AK77" i="5"/>
  <c r="AK38" i="5"/>
  <c r="AK102" i="5"/>
  <c r="AI16" i="5"/>
  <c r="AJ67" i="5"/>
  <c r="AI52" i="5"/>
  <c r="AJ22" i="5"/>
  <c r="AJ95" i="5"/>
  <c r="AJ66" i="5"/>
  <c r="AJ99" i="5"/>
  <c r="AJ79" i="5"/>
  <c r="AI51" i="5"/>
  <c r="AJ27" i="5"/>
  <c r="AJ103" i="5"/>
  <c r="AJ20" i="5"/>
  <c r="AJ52" i="5"/>
  <c r="AJ84" i="5"/>
  <c r="AI60" i="5"/>
  <c r="AI29" i="5"/>
  <c r="AI61" i="5"/>
  <c r="AI93" i="5"/>
  <c r="AI92" i="5"/>
  <c r="AJ37" i="5"/>
  <c r="AJ69" i="5"/>
  <c r="AJ101" i="5"/>
  <c r="AI18" i="5"/>
  <c r="AI50" i="5"/>
  <c r="AI82" i="5"/>
  <c r="AI114" i="5"/>
  <c r="AK31" i="5"/>
  <c r="AK15" i="5"/>
  <c r="AK80" i="5"/>
  <c r="AK57" i="5"/>
  <c r="AK18" i="5"/>
  <c r="AK82" i="5"/>
  <c r="AK43" i="5"/>
  <c r="AK107" i="5"/>
  <c r="AK60" i="5"/>
  <c r="AK21" i="5"/>
  <c r="AK85" i="5"/>
  <c r="AK46" i="5"/>
  <c r="AH110" i="5"/>
  <c r="AH102" i="5"/>
  <c r="AH94" i="5"/>
  <c r="AH86" i="5"/>
  <c r="AH78" i="5"/>
  <c r="AH70" i="5"/>
  <c r="AH62" i="5"/>
  <c r="AH54" i="5"/>
  <c r="AH46" i="5"/>
  <c r="AH38" i="5"/>
  <c r="AH30" i="5"/>
  <c r="AH22" i="5"/>
  <c r="AH14" i="5"/>
  <c r="AH109" i="5"/>
  <c r="AH101" i="5"/>
  <c r="AH93" i="5"/>
  <c r="AH85" i="5"/>
  <c r="AH77" i="5"/>
  <c r="AH69" i="5"/>
  <c r="AH61" i="5"/>
  <c r="AH53" i="5"/>
  <c r="AH45" i="5"/>
  <c r="AH37" i="5"/>
  <c r="AH29" i="5"/>
  <c r="AH21" i="5"/>
  <c r="AH13" i="5"/>
  <c r="AH108" i="5"/>
  <c r="AH100" i="5"/>
  <c r="AH92" i="5"/>
  <c r="AH84" i="5"/>
  <c r="AH76" i="5"/>
  <c r="AH68" i="5"/>
  <c r="AH60" i="5"/>
  <c r="AH52" i="5"/>
  <c r="AH44" i="5"/>
  <c r="AH36" i="5"/>
  <c r="AH28" i="5"/>
  <c r="AH20" i="5"/>
  <c r="AH12" i="5"/>
  <c r="AH115" i="5"/>
  <c r="AH107" i="5"/>
  <c r="AH99" i="5"/>
  <c r="AH91" i="5"/>
  <c r="AH83" i="5"/>
  <c r="AH75" i="5"/>
  <c r="AH67" i="5"/>
  <c r="AH59" i="5"/>
  <c r="AH51" i="5"/>
  <c r="AH43" i="5"/>
  <c r="AH35" i="5"/>
  <c r="AH27" i="5"/>
  <c r="AH19" i="5"/>
  <c r="AH114" i="5"/>
  <c r="AH106" i="5"/>
  <c r="AH98" i="5"/>
  <c r="AH90" i="5"/>
  <c r="AH82" i="5"/>
  <c r="AH74" i="5"/>
  <c r="AH66" i="5"/>
  <c r="AH58" i="5"/>
  <c r="AH50" i="5"/>
  <c r="AH42" i="5"/>
  <c r="AH34" i="5"/>
  <c r="AH26" i="5"/>
  <c r="AH18" i="5"/>
  <c r="AH113" i="5"/>
  <c r="AH105" i="5"/>
  <c r="AH97" i="5"/>
  <c r="AH89" i="5"/>
  <c r="AH81" i="5"/>
  <c r="AH73" i="5"/>
  <c r="AH65" i="5"/>
  <c r="AH57" i="5"/>
  <c r="AH49" i="5"/>
  <c r="AH41" i="5"/>
  <c r="AH33" i="5"/>
  <c r="AH25" i="5"/>
  <c r="AH17" i="5"/>
  <c r="AH88" i="5"/>
  <c r="AH56" i="5"/>
  <c r="AH24" i="5"/>
  <c r="AH111" i="5"/>
  <c r="AH87" i="5"/>
  <c r="AH55" i="5"/>
  <c r="AH23" i="5"/>
  <c r="AH112" i="5"/>
  <c r="AH80" i="5"/>
  <c r="AH48" i="5"/>
  <c r="AH16" i="5"/>
  <c r="AH104" i="5"/>
  <c r="AH103" i="5"/>
  <c r="AH71" i="5"/>
  <c r="AH39" i="5"/>
  <c r="AH96" i="5"/>
  <c r="AH64" i="5"/>
  <c r="AH32" i="5"/>
  <c r="AH95" i="5"/>
  <c r="AH63" i="5"/>
  <c r="AH31" i="5"/>
  <c r="AH79" i="5"/>
  <c r="AH47" i="5"/>
  <c r="AH15" i="5"/>
  <c r="AH72" i="5"/>
  <c r="AH40" i="5"/>
  <c r="AF114" i="5"/>
  <c r="AF107" i="5"/>
  <c r="AG100" i="5"/>
  <c r="AF97" i="5"/>
  <c r="AF94" i="5"/>
  <c r="AG90" i="5"/>
  <c r="AF87" i="5"/>
  <c r="AG83" i="5"/>
  <c r="AF80" i="5"/>
  <c r="AF77" i="5"/>
  <c r="AG73" i="5"/>
  <c r="AG70" i="5"/>
  <c r="AG63" i="5"/>
  <c r="AF60" i="5"/>
  <c r="AG56" i="5"/>
  <c r="AG53" i="5"/>
  <c r="AF50" i="5"/>
  <c r="AF43" i="5"/>
  <c r="AG36" i="5"/>
  <c r="AF33" i="5"/>
  <c r="AF30" i="5"/>
  <c r="AG26" i="5"/>
  <c r="AF23" i="5"/>
  <c r="AG19" i="5"/>
  <c r="AF16" i="5"/>
  <c r="AF13" i="5"/>
  <c r="AG115" i="5"/>
  <c r="AG102" i="5"/>
  <c r="AG95" i="5"/>
  <c r="AF92" i="5"/>
  <c r="AG88" i="5"/>
  <c r="AG85" i="5"/>
  <c r="AF82" i="5"/>
  <c r="AF75" i="5"/>
  <c r="AF62" i="5"/>
  <c r="AF55" i="5"/>
  <c r="AG38" i="5"/>
  <c r="AF28" i="5"/>
  <c r="AG113" i="5"/>
  <c r="AG110" i="5"/>
  <c r="AG103" i="5"/>
  <c r="AF100" i="5"/>
  <c r="AG96" i="5"/>
  <c r="AG93" i="5"/>
  <c r="AF90" i="5"/>
  <c r="AF83" i="5"/>
  <c r="AG76" i="5"/>
  <c r="AF73" i="5"/>
  <c r="AF70" i="5"/>
  <c r="AG66" i="5"/>
  <c r="AF63" i="5"/>
  <c r="AG59" i="5"/>
  <c r="AF56" i="5"/>
  <c r="AF53" i="5"/>
  <c r="AG49" i="5"/>
  <c r="AG46" i="5"/>
  <c r="AG39" i="5"/>
  <c r="AF36" i="5"/>
  <c r="AG32" i="5"/>
  <c r="AG29" i="5"/>
  <c r="AF26" i="5"/>
  <c r="AF19" i="5"/>
  <c r="AF12" i="5"/>
  <c r="AG8" i="5" s="1"/>
  <c r="AG105" i="5"/>
  <c r="AF65" i="5"/>
  <c r="AG51" i="5"/>
  <c r="AG41" i="5"/>
  <c r="AG31" i="5"/>
  <c r="AF18" i="5"/>
  <c r="AF113" i="5"/>
  <c r="AF110" i="5"/>
  <c r="AG106" i="5"/>
  <c r="AF103" i="5"/>
  <c r="AG99" i="5"/>
  <c r="AF96" i="5"/>
  <c r="AF93" i="5"/>
  <c r="AG89" i="5"/>
  <c r="AG86" i="5"/>
  <c r="AG79" i="5"/>
  <c r="AF76" i="5"/>
  <c r="AG72" i="5"/>
  <c r="AG69" i="5"/>
  <c r="AF66" i="5"/>
  <c r="AF59" i="5"/>
  <c r="AG52" i="5"/>
  <c r="AF49" i="5"/>
  <c r="AF46" i="5"/>
  <c r="AG42" i="5"/>
  <c r="AF39" i="5"/>
  <c r="AG35" i="5"/>
  <c r="AF32" i="5"/>
  <c r="AF29" i="5"/>
  <c r="AG25" i="5"/>
  <c r="AG22" i="5"/>
  <c r="AG15" i="5"/>
  <c r="AG12" i="5"/>
  <c r="AG7" i="5" s="1"/>
  <c r="AF109" i="5"/>
  <c r="AG68" i="5"/>
  <c r="AG58" i="5"/>
  <c r="AF45" i="5"/>
  <c r="AG21" i="5"/>
  <c r="AG112" i="5"/>
  <c r="AG109" i="5"/>
  <c r="AF106" i="5"/>
  <c r="AF99" i="5"/>
  <c r="AG92" i="5"/>
  <c r="AF89" i="5"/>
  <c r="AF86" i="5"/>
  <c r="AG82" i="5"/>
  <c r="AF79" i="5"/>
  <c r="AG75" i="5"/>
  <c r="AF72" i="5"/>
  <c r="AF69" i="5"/>
  <c r="AG65" i="5"/>
  <c r="AG62" i="5"/>
  <c r="AG55" i="5"/>
  <c r="AF52" i="5"/>
  <c r="AG48" i="5"/>
  <c r="AG45" i="5"/>
  <c r="AF42" i="5"/>
  <c r="AF35" i="5"/>
  <c r="AG28" i="5"/>
  <c r="AF25" i="5"/>
  <c r="AF22" i="5"/>
  <c r="AG18" i="5"/>
  <c r="AF15" i="5"/>
  <c r="AF112" i="5"/>
  <c r="AF48" i="5"/>
  <c r="AG24" i="5"/>
  <c r="AF115" i="5"/>
  <c r="AG107" i="5"/>
  <c r="AF98" i="5"/>
  <c r="AF88" i="5"/>
  <c r="AG80" i="5"/>
  <c r="AF71" i="5"/>
  <c r="AG61" i="5"/>
  <c r="AF54" i="5"/>
  <c r="AF44" i="5"/>
  <c r="AG34" i="5"/>
  <c r="AF17" i="5"/>
  <c r="AF105" i="5"/>
  <c r="AG97" i="5"/>
  <c r="AG78" i="5"/>
  <c r="AF61" i="5"/>
  <c r="AF51" i="5"/>
  <c r="AG43" i="5"/>
  <c r="AF34" i="5"/>
  <c r="AF24" i="5"/>
  <c r="AG16" i="5"/>
  <c r="AG114" i="5"/>
  <c r="AG104" i="5"/>
  <c r="AF95" i="5"/>
  <c r="AG87" i="5"/>
  <c r="AF78" i="5"/>
  <c r="AF68" i="5"/>
  <c r="AG60" i="5"/>
  <c r="AF41" i="5"/>
  <c r="AG33" i="5"/>
  <c r="AG14" i="5"/>
  <c r="AG77" i="5"/>
  <c r="AG67" i="5"/>
  <c r="AF58" i="5"/>
  <c r="AG50" i="5"/>
  <c r="AG40" i="5"/>
  <c r="AG23" i="5"/>
  <c r="AF14" i="5"/>
  <c r="AF111" i="5"/>
  <c r="AG101" i="5"/>
  <c r="AG91" i="5"/>
  <c r="AF84" i="5"/>
  <c r="AG74" i="5"/>
  <c r="AG64" i="5"/>
  <c r="AF57" i="5"/>
  <c r="AG47" i="5"/>
  <c r="AF38" i="5"/>
  <c r="AG30" i="5"/>
  <c r="AG20" i="5"/>
  <c r="AG108" i="5"/>
  <c r="AF101" i="5"/>
  <c r="AF91" i="5"/>
  <c r="AG81" i="5"/>
  <c r="AF74" i="5"/>
  <c r="AF64" i="5"/>
  <c r="AF47" i="5"/>
  <c r="AG37" i="5"/>
  <c r="AG27" i="5"/>
  <c r="AF20" i="5"/>
  <c r="AF108" i="5"/>
  <c r="AG98" i="5"/>
  <c r="AF81" i="5"/>
  <c r="AG71" i="5"/>
  <c r="AG54" i="5"/>
  <c r="AG44" i="5"/>
  <c r="AF37" i="5"/>
  <c r="AF27" i="5"/>
  <c r="AG17" i="5"/>
  <c r="AF85" i="5"/>
  <c r="AF31" i="5"/>
  <c r="AG111" i="5"/>
  <c r="AG57" i="5"/>
  <c r="AF104" i="5"/>
  <c r="AF102" i="5"/>
  <c r="AF40" i="5"/>
  <c r="AG84" i="5"/>
  <c r="AG13" i="5"/>
  <c r="AF67" i="5"/>
  <c r="AG94" i="5"/>
  <c r="AF21" i="5"/>
  <c r="L18" i="5"/>
  <c r="L17" i="5"/>
  <c r="L15" i="5"/>
  <c r="L19" i="5"/>
  <c r="L16" i="5"/>
  <c r="M68" i="5"/>
  <c r="M59" i="5"/>
  <c r="M72" i="5"/>
  <c r="M17" i="5"/>
  <c r="M40" i="5"/>
  <c r="M71" i="5"/>
  <c r="M103" i="5"/>
  <c r="M82" i="5"/>
  <c r="M16" i="5"/>
  <c r="M41" i="5"/>
  <c r="M62" i="5"/>
  <c r="M66" i="5"/>
  <c r="M101" i="5"/>
  <c r="M112" i="5"/>
  <c r="M19" i="5"/>
  <c r="M34" i="5"/>
  <c r="M85" i="5"/>
  <c r="M115" i="5"/>
  <c r="M77" i="5"/>
  <c r="M36" i="5"/>
  <c r="M89" i="5"/>
  <c r="M42" i="5"/>
  <c r="M43" i="5"/>
  <c r="M92" i="5"/>
  <c r="M111" i="5"/>
  <c r="M23" i="5"/>
  <c r="M14" i="5"/>
  <c r="M45" i="5"/>
  <c r="M100" i="5"/>
  <c r="M96" i="5"/>
  <c r="M12" i="5"/>
  <c r="M65" i="5"/>
  <c r="M80" i="5"/>
  <c r="M93" i="5"/>
  <c r="M95" i="5"/>
  <c r="M79" i="5"/>
  <c r="M31" i="5"/>
  <c r="M97" i="5"/>
  <c r="M48" i="5"/>
  <c r="M67" i="5"/>
  <c r="M24" i="5"/>
  <c r="M60" i="5"/>
  <c r="M73" i="5"/>
  <c r="M38" i="5"/>
  <c r="M64" i="5"/>
  <c r="M113" i="5"/>
  <c r="M74" i="5"/>
  <c r="M33" i="5"/>
  <c r="M99" i="5"/>
  <c r="M76" i="5"/>
  <c r="M50" i="5"/>
  <c r="M37" i="5"/>
  <c r="L12" i="5"/>
  <c r="L14" i="5"/>
  <c r="M57" i="5"/>
  <c r="M106" i="5"/>
  <c r="M69" i="5"/>
  <c r="M47" i="5"/>
  <c r="M94" i="5"/>
  <c r="M35" i="5"/>
  <c r="M21" i="5"/>
  <c r="M51" i="5"/>
  <c r="M107" i="5"/>
  <c r="M114" i="5"/>
  <c r="M86" i="5"/>
  <c r="M55" i="5"/>
  <c r="M44" i="5"/>
  <c r="M98" i="5"/>
  <c r="M63" i="5"/>
  <c r="M102" i="5"/>
  <c r="M22" i="5"/>
  <c r="M84" i="5"/>
  <c r="M39" i="5"/>
  <c r="M105" i="5"/>
  <c r="M61" i="5"/>
  <c r="M109" i="5"/>
  <c r="M32" i="5"/>
  <c r="M20" i="5"/>
  <c r="M87" i="5"/>
  <c r="M104" i="5"/>
  <c r="M13" i="5"/>
  <c r="M83" i="5"/>
  <c r="M91" i="5"/>
  <c r="M15" i="5"/>
  <c r="M81" i="5"/>
  <c r="M53" i="5"/>
  <c r="M90" i="5"/>
  <c r="M54" i="5"/>
  <c r="M18" i="5"/>
  <c r="M26" i="5"/>
  <c r="M58" i="5"/>
  <c r="M78" i="5"/>
  <c r="M29" i="5"/>
  <c r="M108" i="5"/>
  <c r="M25" i="5"/>
  <c r="M88" i="5"/>
  <c r="M49" i="5"/>
  <c r="M70" i="5"/>
  <c r="M27" i="5"/>
  <c r="M56" i="5"/>
  <c r="M110" i="5"/>
  <c r="M52" i="5"/>
  <c r="M30" i="5"/>
  <c r="M28" i="5"/>
  <c r="M46" i="5"/>
  <c r="M75" i="5"/>
  <c r="L13" i="5"/>
  <c r="O56" i="5" l="1"/>
  <c r="N56" i="5"/>
  <c r="Q56" i="5"/>
  <c r="R56" i="5"/>
  <c r="P56" i="5"/>
  <c r="Q78" i="5"/>
  <c r="R78" i="5"/>
  <c r="P78" i="5"/>
  <c r="N78" i="5"/>
  <c r="O78" i="5"/>
  <c r="O109" i="5"/>
  <c r="Q109" i="5"/>
  <c r="R109" i="5"/>
  <c r="P109" i="5"/>
  <c r="N109" i="5"/>
  <c r="P63" i="5"/>
  <c r="O63" i="5"/>
  <c r="R63" i="5"/>
  <c r="Q63" i="5"/>
  <c r="N63" i="5"/>
  <c r="Q21" i="5"/>
  <c r="O21" i="5"/>
  <c r="N21" i="5"/>
  <c r="P21" i="5"/>
  <c r="R21" i="5"/>
  <c r="N64" i="5"/>
  <c r="R64" i="5"/>
  <c r="P64" i="5"/>
  <c r="O64" i="5"/>
  <c r="Q64" i="5"/>
  <c r="Q100" i="5"/>
  <c r="O100" i="5"/>
  <c r="N100" i="5"/>
  <c r="P100" i="5"/>
  <c r="R100" i="5"/>
  <c r="N101" i="5"/>
  <c r="P101" i="5"/>
  <c r="R101" i="5"/>
  <c r="Q101" i="5"/>
  <c r="O101" i="5"/>
  <c r="R58" i="5"/>
  <c r="N58" i="5"/>
  <c r="O58" i="5"/>
  <c r="Q58" i="5"/>
  <c r="P58" i="5"/>
  <c r="O98" i="5"/>
  <c r="P98" i="5"/>
  <c r="Q98" i="5"/>
  <c r="N98" i="5"/>
  <c r="R98" i="5"/>
  <c r="Q37" i="5"/>
  <c r="O37" i="5"/>
  <c r="R37" i="5"/>
  <c r="N37" i="5"/>
  <c r="P37" i="5"/>
  <c r="P79" i="5"/>
  <c r="Q79" i="5"/>
  <c r="O79" i="5"/>
  <c r="N79" i="5"/>
  <c r="R79" i="5"/>
  <c r="Q36" i="5"/>
  <c r="N36" i="5"/>
  <c r="O36" i="5"/>
  <c r="R36" i="5"/>
  <c r="P36" i="5"/>
  <c r="P17" i="5"/>
  <c r="Q17" i="5"/>
  <c r="R17" i="5"/>
  <c r="O17" i="5"/>
  <c r="N17" i="5"/>
  <c r="P70" i="5"/>
  <c r="N70" i="5"/>
  <c r="Q70" i="5"/>
  <c r="R70" i="5"/>
  <c r="O70" i="5"/>
  <c r="P83" i="5"/>
  <c r="O83" i="5"/>
  <c r="N83" i="5"/>
  <c r="R83" i="5"/>
  <c r="Q83" i="5"/>
  <c r="P44" i="5"/>
  <c r="Q44" i="5"/>
  <c r="R44" i="5"/>
  <c r="O44" i="5"/>
  <c r="N44" i="5"/>
  <c r="P50" i="5"/>
  <c r="O50" i="5"/>
  <c r="R50" i="5"/>
  <c r="Q50" i="5"/>
  <c r="N50" i="5"/>
  <c r="P62" i="5"/>
  <c r="N62" i="5"/>
  <c r="Q62" i="5"/>
  <c r="R62" i="5"/>
  <c r="O62" i="5"/>
  <c r="P30" i="5"/>
  <c r="R30" i="5"/>
  <c r="N30" i="5"/>
  <c r="O30" i="5"/>
  <c r="Q30" i="5"/>
  <c r="Q25" i="5"/>
  <c r="N25" i="5"/>
  <c r="O25" i="5"/>
  <c r="R25" i="5"/>
  <c r="P25" i="5"/>
  <c r="Q90" i="5"/>
  <c r="P90" i="5"/>
  <c r="O90" i="5"/>
  <c r="R90" i="5"/>
  <c r="N90" i="5"/>
  <c r="N87" i="5"/>
  <c r="O87" i="5"/>
  <c r="R87" i="5"/>
  <c r="P87" i="5"/>
  <c r="Q87" i="5"/>
  <c r="O84" i="5"/>
  <c r="N84" i="5"/>
  <c r="P84" i="5"/>
  <c r="Q84" i="5"/>
  <c r="R84" i="5"/>
  <c r="O114" i="5"/>
  <c r="P114" i="5"/>
  <c r="N114" i="5"/>
  <c r="R114" i="5"/>
  <c r="Q114" i="5"/>
  <c r="Q106" i="5"/>
  <c r="O106" i="5"/>
  <c r="N106" i="5"/>
  <c r="R106" i="5"/>
  <c r="P106" i="5"/>
  <c r="Q33" i="5"/>
  <c r="P33" i="5"/>
  <c r="R33" i="5"/>
  <c r="N33" i="5"/>
  <c r="O33" i="5"/>
  <c r="R67" i="5"/>
  <c r="P67" i="5"/>
  <c r="O67" i="5"/>
  <c r="Q67" i="5"/>
  <c r="N67" i="5"/>
  <c r="R65" i="5"/>
  <c r="O65" i="5"/>
  <c r="N65" i="5"/>
  <c r="Q65" i="5"/>
  <c r="P65" i="5"/>
  <c r="N92" i="5"/>
  <c r="P92" i="5"/>
  <c r="Q92" i="5"/>
  <c r="R92" i="5"/>
  <c r="O92" i="5"/>
  <c r="R34" i="5"/>
  <c r="O34" i="5"/>
  <c r="N34" i="5"/>
  <c r="P34" i="5"/>
  <c r="Q34" i="5"/>
  <c r="R82" i="5"/>
  <c r="P82" i="5"/>
  <c r="Q82" i="5"/>
  <c r="N82" i="5"/>
  <c r="O82" i="5"/>
  <c r="N52" i="5"/>
  <c r="R52" i="5"/>
  <c r="O52" i="5"/>
  <c r="P52" i="5"/>
  <c r="Q52" i="5"/>
  <c r="R108" i="5"/>
  <c r="P108" i="5"/>
  <c r="O108" i="5"/>
  <c r="Q108" i="5"/>
  <c r="N108" i="5"/>
  <c r="N53" i="5"/>
  <c r="P53" i="5"/>
  <c r="Q53" i="5"/>
  <c r="O53" i="5"/>
  <c r="R53" i="5"/>
  <c r="P20" i="5"/>
  <c r="O20" i="5"/>
  <c r="R20" i="5"/>
  <c r="Q20" i="5"/>
  <c r="N20" i="5"/>
  <c r="N22" i="5"/>
  <c r="R22" i="5"/>
  <c r="P22" i="5"/>
  <c r="O22" i="5"/>
  <c r="Q22" i="5"/>
  <c r="Q107" i="5"/>
  <c r="R107" i="5"/>
  <c r="P107" i="5"/>
  <c r="N107" i="5"/>
  <c r="O107" i="5"/>
  <c r="O57" i="5"/>
  <c r="P57" i="5"/>
  <c r="R57" i="5"/>
  <c r="Q57" i="5"/>
  <c r="N57" i="5"/>
  <c r="Q74" i="5"/>
  <c r="R74" i="5"/>
  <c r="O74" i="5"/>
  <c r="N74" i="5"/>
  <c r="P74" i="5"/>
  <c r="P48" i="5"/>
  <c r="Q48" i="5"/>
  <c r="R48" i="5"/>
  <c r="O48" i="5"/>
  <c r="N48" i="5"/>
  <c r="R12" i="5"/>
  <c r="D10" i="5" s="1"/>
  <c r="O12" i="5"/>
  <c r="I9" i="5" s="1"/>
  <c r="P12" i="5"/>
  <c r="D9" i="5" s="1"/>
  <c r="N12" i="5"/>
  <c r="Q12" i="5"/>
  <c r="I10" i="5" s="1"/>
  <c r="R43" i="5"/>
  <c r="P43" i="5"/>
  <c r="Q43" i="5"/>
  <c r="N43" i="5"/>
  <c r="O43" i="5"/>
  <c r="O19" i="5"/>
  <c r="R19" i="5"/>
  <c r="N19" i="5"/>
  <c r="P19" i="5"/>
  <c r="Q19" i="5"/>
  <c r="O103" i="5"/>
  <c r="N103" i="5"/>
  <c r="R103" i="5"/>
  <c r="P103" i="5"/>
  <c r="Q103" i="5"/>
  <c r="P110" i="5"/>
  <c r="Q110" i="5"/>
  <c r="N110" i="5"/>
  <c r="O110" i="5"/>
  <c r="R110" i="5"/>
  <c r="P29" i="5"/>
  <c r="R29" i="5"/>
  <c r="N29" i="5"/>
  <c r="Q29" i="5"/>
  <c r="O29" i="5"/>
  <c r="N81" i="5"/>
  <c r="R81" i="5"/>
  <c r="O81" i="5"/>
  <c r="Q81" i="5"/>
  <c r="P81" i="5"/>
  <c r="P32" i="5"/>
  <c r="R32" i="5"/>
  <c r="O32" i="5"/>
  <c r="N32" i="5"/>
  <c r="Q32" i="5"/>
  <c r="N102" i="5"/>
  <c r="Q102" i="5"/>
  <c r="R102" i="5"/>
  <c r="P102" i="5"/>
  <c r="O102" i="5"/>
  <c r="O51" i="5"/>
  <c r="P51" i="5"/>
  <c r="N51" i="5"/>
  <c r="Q51" i="5"/>
  <c r="R51" i="5"/>
  <c r="Q113" i="5"/>
  <c r="N113" i="5"/>
  <c r="O113" i="5"/>
  <c r="R113" i="5"/>
  <c r="P113" i="5"/>
  <c r="R97" i="5"/>
  <c r="P97" i="5"/>
  <c r="Q97" i="5"/>
  <c r="O97" i="5"/>
  <c r="N97" i="5"/>
  <c r="R96" i="5"/>
  <c r="O96" i="5"/>
  <c r="N96" i="5"/>
  <c r="P96" i="5"/>
  <c r="Q96" i="5"/>
  <c r="O42" i="5"/>
  <c r="P42" i="5"/>
  <c r="N42" i="5"/>
  <c r="R42" i="5"/>
  <c r="Q42" i="5"/>
  <c r="O112" i="5"/>
  <c r="P112" i="5"/>
  <c r="Q112" i="5"/>
  <c r="N112" i="5"/>
  <c r="R112" i="5"/>
  <c r="Q71" i="5"/>
  <c r="O71" i="5"/>
  <c r="P71" i="5"/>
  <c r="R71" i="5"/>
  <c r="N71" i="5"/>
  <c r="R15" i="5"/>
  <c r="Q15" i="5"/>
  <c r="N15" i="5"/>
  <c r="O15" i="5"/>
  <c r="P15" i="5"/>
  <c r="Q31" i="5"/>
  <c r="N31" i="5"/>
  <c r="R31" i="5"/>
  <c r="P31" i="5"/>
  <c r="O31" i="5"/>
  <c r="O89" i="5"/>
  <c r="R89" i="5"/>
  <c r="Q89" i="5"/>
  <c r="N89" i="5"/>
  <c r="P89" i="5"/>
  <c r="Q40" i="5"/>
  <c r="O40" i="5"/>
  <c r="P40" i="5"/>
  <c r="N40" i="5"/>
  <c r="R40" i="5"/>
  <c r="O27" i="5"/>
  <c r="P27" i="5"/>
  <c r="Q27" i="5"/>
  <c r="N27" i="5"/>
  <c r="R27" i="5"/>
  <c r="P91" i="5"/>
  <c r="O91" i="5"/>
  <c r="R91" i="5"/>
  <c r="Q91" i="5"/>
  <c r="N91" i="5"/>
  <c r="R61" i="5"/>
  <c r="P61" i="5"/>
  <c r="Q61" i="5"/>
  <c r="O61" i="5"/>
  <c r="N61" i="5"/>
  <c r="P35" i="5"/>
  <c r="Q35" i="5"/>
  <c r="N35" i="5"/>
  <c r="O35" i="5"/>
  <c r="R35" i="5"/>
  <c r="O38" i="5"/>
  <c r="P38" i="5"/>
  <c r="N38" i="5"/>
  <c r="R38" i="5"/>
  <c r="Q38" i="5"/>
  <c r="P45" i="5"/>
  <c r="R45" i="5"/>
  <c r="Q45" i="5"/>
  <c r="O45" i="5"/>
  <c r="N45" i="5"/>
  <c r="P66" i="5"/>
  <c r="R66" i="5"/>
  <c r="N66" i="5"/>
  <c r="O66" i="5"/>
  <c r="Q66" i="5"/>
  <c r="Q75" i="5"/>
  <c r="O75" i="5"/>
  <c r="R75" i="5"/>
  <c r="P75" i="5"/>
  <c r="N75" i="5"/>
  <c r="N26" i="5"/>
  <c r="P26" i="5"/>
  <c r="O26" i="5"/>
  <c r="R26" i="5"/>
  <c r="Q26" i="5"/>
  <c r="N105" i="5"/>
  <c r="R105" i="5"/>
  <c r="Q105" i="5"/>
  <c r="P105" i="5"/>
  <c r="O105" i="5"/>
  <c r="O94" i="5"/>
  <c r="Q94" i="5"/>
  <c r="N94" i="5"/>
  <c r="P94" i="5"/>
  <c r="R94" i="5"/>
  <c r="N73" i="5"/>
  <c r="R73" i="5"/>
  <c r="Q73" i="5"/>
  <c r="P73" i="5"/>
  <c r="O73" i="5"/>
  <c r="Q95" i="5"/>
  <c r="N95" i="5"/>
  <c r="R95" i="5"/>
  <c r="O95" i="5"/>
  <c r="P95" i="5"/>
  <c r="N14" i="5"/>
  <c r="R14" i="5"/>
  <c r="O14" i="5"/>
  <c r="Q14" i="5"/>
  <c r="P14" i="5"/>
  <c r="Q77" i="5"/>
  <c r="R77" i="5"/>
  <c r="N77" i="5"/>
  <c r="O77" i="5"/>
  <c r="P77" i="5"/>
  <c r="P72" i="5"/>
  <c r="Q72" i="5"/>
  <c r="N72" i="5"/>
  <c r="O72" i="5"/>
  <c r="R72" i="5"/>
  <c r="R46" i="5"/>
  <c r="P46" i="5"/>
  <c r="N46" i="5"/>
  <c r="Q46" i="5"/>
  <c r="O46" i="5"/>
  <c r="Q49" i="5"/>
  <c r="P49" i="5"/>
  <c r="N49" i="5"/>
  <c r="R49" i="5"/>
  <c r="O49" i="5"/>
  <c r="Q18" i="5"/>
  <c r="P18" i="5"/>
  <c r="O18" i="5"/>
  <c r="N18" i="5"/>
  <c r="R18" i="5"/>
  <c r="Q13" i="5"/>
  <c r="O13" i="5"/>
  <c r="N13" i="5"/>
  <c r="R13" i="5"/>
  <c r="P13" i="5"/>
  <c r="N39" i="5"/>
  <c r="Q39" i="5"/>
  <c r="O39" i="5"/>
  <c r="R39" i="5"/>
  <c r="P39" i="5"/>
  <c r="R55" i="5"/>
  <c r="P55" i="5"/>
  <c r="O55" i="5"/>
  <c r="N55" i="5"/>
  <c r="Q55" i="5"/>
  <c r="Q47" i="5"/>
  <c r="O47" i="5"/>
  <c r="N47" i="5"/>
  <c r="R47" i="5"/>
  <c r="P47" i="5"/>
  <c r="P76" i="5"/>
  <c r="Q76" i="5"/>
  <c r="O76" i="5"/>
  <c r="N76" i="5"/>
  <c r="R76" i="5"/>
  <c r="R60" i="5"/>
  <c r="Q60" i="5"/>
  <c r="N60" i="5"/>
  <c r="P60" i="5"/>
  <c r="O60" i="5"/>
  <c r="Q93" i="5"/>
  <c r="R93" i="5"/>
  <c r="N93" i="5"/>
  <c r="P93" i="5"/>
  <c r="O93" i="5"/>
  <c r="Q23" i="5"/>
  <c r="O23" i="5"/>
  <c r="N23" i="5"/>
  <c r="P23" i="5"/>
  <c r="R23" i="5"/>
  <c r="O115" i="5"/>
  <c r="N115" i="5"/>
  <c r="Q115" i="5"/>
  <c r="P115" i="5"/>
  <c r="R115" i="5"/>
  <c r="O41" i="5"/>
  <c r="R41" i="5"/>
  <c r="P41" i="5"/>
  <c r="N41" i="5"/>
  <c r="Q41" i="5"/>
  <c r="Q59" i="5"/>
  <c r="R59" i="5"/>
  <c r="N59" i="5"/>
  <c r="P59" i="5"/>
  <c r="O59" i="5"/>
  <c r="Q28" i="5"/>
  <c r="N28" i="5"/>
  <c r="R28" i="5"/>
  <c r="O28" i="5"/>
  <c r="P28" i="5"/>
  <c r="Q88" i="5"/>
  <c r="R88" i="5"/>
  <c r="P88" i="5"/>
  <c r="O88" i="5"/>
  <c r="N88" i="5"/>
  <c r="R54" i="5"/>
  <c r="O54" i="5"/>
  <c r="P54" i="5"/>
  <c r="Q54" i="5"/>
  <c r="N54" i="5"/>
  <c r="P104" i="5"/>
  <c r="R104" i="5"/>
  <c r="Q104" i="5"/>
  <c r="O104" i="5"/>
  <c r="N104" i="5"/>
  <c r="R86" i="5"/>
  <c r="Q86" i="5"/>
  <c r="O86" i="5"/>
  <c r="N86" i="5"/>
  <c r="P86" i="5"/>
  <c r="P69" i="5"/>
  <c r="N69" i="5"/>
  <c r="Q69" i="5"/>
  <c r="R69" i="5"/>
  <c r="O69" i="5"/>
  <c r="R99" i="5"/>
  <c r="P99" i="5"/>
  <c r="Q99" i="5"/>
  <c r="O99" i="5"/>
  <c r="N99" i="5"/>
  <c r="P24" i="5"/>
  <c r="N24" i="5"/>
  <c r="Q24" i="5"/>
  <c r="O24" i="5"/>
  <c r="R24" i="5"/>
  <c r="P80" i="5"/>
  <c r="O80" i="5"/>
  <c r="Q80" i="5"/>
  <c r="R80" i="5"/>
  <c r="N80" i="5"/>
  <c r="Q111" i="5"/>
  <c r="N111" i="5"/>
  <c r="P111" i="5"/>
  <c r="O111" i="5"/>
  <c r="R111" i="5"/>
  <c r="R85" i="5"/>
  <c r="Q85" i="5"/>
  <c r="O85" i="5"/>
  <c r="N85" i="5"/>
  <c r="P85" i="5"/>
  <c r="Q16" i="5"/>
  <c r="N16" i="5"/>
  <c r="O16" i="5"/>
  <c r="R16" i="5"/>
  <c r="P16" i="5"/>
  <c r="O68" i="5"/>
  <c r="Q68" i="5"/>
  <c r="N68" i="5"/>
  <c r="P68" i="5"/>
  <c r="R68" i="5"/>
</calcChain>
</file>

<file path=xl/sharedStrings.xml><?xml version="1.0" encoding="utf-8"?>
<sst xmlns="http://schemas.openxmlformats.org/spreadsheetml/2006/main" count="167" uniqueCount="59">
  <si>
    <t>Ref. source:</t>
  </si>
  <si>
    <t>Tolerance:</t>
  </si>
  <si>
    <t>Tol. Source:</t>
  </si>
  <si>
    <t>Balance ID:</t>
  </si>
  <si>
    <t>Date</t>
  </si>
  <si>
    <t>Operator</t>
  </si>
  <si>
    <t>Test #</t>
  </si>
  <si>
    <t>#</t>
  </si>
  <si>
    <t>Laboratory Name:</t>
  </si>
  <si>
    <t>Include in Calculations (Y/N)</t>
  </si>
  <si>
    <t>Comment:</t>
  </si>
  <si>
    <t>Mean:</t>
  </si>
  <si>
    <t>Warning Limit (x-bar ± 2s)</t>
  </si>
  <si>
    <t>Control Limit (x-bar ± 3s)</t>
  </si>
  <si>
    <t>N</t>
  </si>
  <si>
    <t>Y</t>
  </si>
  <si>
    <t>List for whether to include data</t>
  </si>
  <si>
    <t>df:</t>
  </si>
  <si>
    <t>Run 1</t>
  </si>
  <si>
    <t>Run 2</t>
  </si>
  <si>
    <t>Ave Process Std Dev:</t>
  </si>
  <si>
    <t>Flask ID:</t>
  </si>
  <si>
    <t>Flask Std Dev:</t>
  </si>
  <si>
    <t xml:space="preserve">Standard Deviation Chart </t>
  </si>
  <si>
    <t xml:space="preserve">Range Chart </t>
  </si>
  <si>
    <t>Ave Range:</t>
  </si>
  <si>
    <t>Ave s(p)</t>
  </si>
  <si>
    <t>Ave R</t>
  </si>
  <si>
    <t>Data in Calculations</t>
  </si>
  <si>
    <t>Data in Calculations for Chart</t>
  </si>
  <si>
    <t>Data Not in Calculations for Chart</t>
  </si>
  <si>
    <t>Accepted Ref  Vol:</t>
  </si>
  <si>
    <t>Nominal Vol:</t>
  </si>
  <si>
    <t>GH</t>
  </si>
  <si>
    <t>Control Chart Data and Limits</t>
  </si>
  <si>
    <t>Do not delete!</t>
  </si>
  <si>
    <t>SOP:</t>
  </si>
  <si>
    <t>U of Ref. Value:</t>
  </si>
  <si>
    <t>Units:</t>
  </si>
  <si>
    <r>
      <t>P(n) of U</t>
    </r>
    <r>
      <rPr>
        <b/>
        <vertAlign val="subscript"/>
        <sz val="10"/>
        <rFont val="Calibri"/>
        <family val="2"/>
        <scheme val="minor"/>
      </rPr>
      <t>ref</t>
    </r>
    <r>
      <rPr>
        <b/>
        <sz val="10"/>
        <rFont val="Calibri"/>
        <family val="2"/>
        <scheme val="minor"/>
      </rPr>
      <t>:</t>
    </r>
  </si>
  <si>
    <t>Round chart values to:</t>
  </si>
  <si>
    <t>decimal places</t>
  </si>
  <si>
    <t>Instructions</t>
  </si>
  <si>
    <t>Incorrect calculations may result if ALL cells are not completely filled in.</t>
  </si>
  <si>
    <t>WARNING:  If you copy and paste to another spreadsheet, be sure to double check all reference cells, data validation for the LISTS and LOOKUP tables!!!</t>
  </si>
  <si>
    <t>Modifications</t>
  </si>
  <si>
    <t>Initials</t>
  </si>
  <si>
    <t>Modification</t>
  </si>
  <si>
    <t>Development and modification after limited input.</t>
  </si>
  <si>
    <t>Disclaimer</t>
  </si>
  <si>
    <t>You must validate all spreadsheets for use in your laboratory!!!</t>
  </si>
  <si>
    <t>These spreadsheets are provided as a useful approach for metrology calculations according to the SOP represented here.  However, NIST OWM or any other organization involved in their development, collectively and individually, do not warrant this spreadsheets for any specific purpose, nor do they make any representations regarding their fitness for any use or purpose whatsoever.  Each user agrees to decide if, when and how to use the spreadsheets, does so at his or her sole risk, and is responsible to suitable and applicable verification prior to use.  When using the tools provided on the NIST OWM website, you agree that you are not entitled to rely on any information generated using these worksheets.  You further agree to hold NIST OWM, and any of their partners in the creation of the tools, harmless for loss you might suffer arising out of any inaccuracies in numbers generated by the worksheets.  Under no circumstances shall NIST OWM, or any of their partners that helped create the tools, be liable for any damages, including incidental, special or consequential damages, arising from the use of these spreadsheets or an inability to use them.</t>
  </si>
  <si>
    <t>If you distribute these tools through any means other than the NIST OWM website at www.nist.gov/labmetrology, you should check the website to ensure the tool being provided is the latest version available, and provide information to users on how to check for updates and revisions to the tools.</t>
  </si>
  <si>
    <t>File Purpose: Control Chart, Standard Deviation Chart, Range Chart</t>
  </si>
  <si>
    <t>This file was created as a template for Volume calibrations, but assessment is required before use.</t>
  </si>
  <si>
    <t>Enter all values in the light yellow colored cells.  You must have results from 2 RUNS.</t>
  </si>
  <si>
    <t>Volume Run 1</t>
  </si>
  <si>
    <t>Volume Run 2</t>
  </si>
  <si>
    <t>Password is "Metrology".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</si>
</sst>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vertAlign val="subscript"/>
      <sz val="10"/>
      <name val="Calibri"/>
      <family val="2"/>
      <scheme val="minor"/>
    </font>
    <font>
      <b/>
      <sz val="11"/>
      <color rgb="FFFF0000"/>
      <name val="Calibri"/>
      <family val="2"/>
      <scheme val="minor"/>
    </font>
    <font>
      <sz val="12"/>
      <name val="Times New Roman"/>
      <family val="1"/>
    </font>
    <font>
      <sz val="12"/>
      <color indexed="8"/>
      <name val="Times New Roman"/>
      <family val="1"/>
    </font>
    <font>
      <u/>
      <sz val="10"/>
      <color indexed="12"/>
      <name val="Arial"/>
      <family val="2"/>
    </font>
    <font>
      <b/>
      <i/>
      <sz val="10"/>
      <name val="Calibri"/>
      <family val="2"/>
      <scheme val="minor"/>
    </font>
  </fonts>
  <fills count="7">
    <fill>
      <patternFill patternType="none"/>
    </fill>
    <fill>
      <patternFill patternType="gray125"/>
    </fill>
    <fill>
      <patternFill patternType="solid">
        <fgColor rgb="FFFFFF99"/>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FFCC"/>
        <bgColor indexed="64"/>
      </patternFill>
    </fill>
  </fills>
  <borders count="31">
    <border>
      <left/>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double">
        <color indexed="64"/>
      </right>
      <top style="hair">
        <color indexed="64"/>
      </top>
      <bottom/>
      <diagonal/>
    </border>
    <border>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double">
        <color indexed="64"/>
      </top>
      <bottom/>
      <diagonal/>
    </border>
    <border>
      <left style="hair">
        <color indexed="64"/>
      </left>
      <right style="double">
        <color indexed="64"/>
      </right>
      <top style="hair">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double">
        <color indexed="64"/>
      </left>
      <right style="double">
        <color indexed="64"/>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51">
    <xf numFmtId="0" fontId="0" fillId="0" borderId="0" xfId="0"/>
    <xf numFmtId="0" fontId="0" fillId="0" borderId="5" xfId="0" applyBorder="1"/>
    <xf numFmtId="0" fontId="0" fillId="0" borderId="7" xfId="0" applyBorder="1"/>
    <xf numFmtId="0" fontId="2" fillId="0" borderId="0" xfId="0" applyFont="1"/>
    <xf numFmtId="0" fontId="2" fillId="0" borderId="0" xfId="0" applyFont="1" applyAlignment="1">
      <alignment horizontal="center"/>
    </xf>
    <xf numFmtId="0" fontId="2" fillId="0" borderId="0" xfId="0" applyFont="1" applyProtection="1"/>
    <xf numFmtId="0" fontId="2" fillId="3" borderId="0" xfId="0" applyFont="1" applyFill="1" applyAlignment="1" applyProtection="1">
      <alignment horizontal="center" wrapText="1"/>
    </xf>
    <xf numFmtId="0" fontId="2" fillId="4" borderId="0" xfId="0" applyFont="1" applyFill="1" applyProtection="1"/>
    <xf numFmtId="0" fontId="2" fillId="5" borderId="0" xfId="0" applyFont="1" applyFill="1" applyBorder="1" applyProtection="1"/>
    <xf numFmtId="0" fontId="2" fillId="5" borderId="0" xfId="0" applyFont="1" applyFill="1" applyProtection="1"/>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1" xfId="0" applyFont="1" applyBorder="1"/>
    <xf numFmtId="0" fontId="5" fillId="0" borderId="0" xfId="0" applyFont="1" applyBorder="1" applyAlignment="1" applyProtection="1"/>
    <xf numFmtId="0" fontId="5" fillId="0" borderId="4" xfId="0" applyFont="1" applyBorder="1"/>
    <xf numFmtId="0" fontId="5" fillId="6" borderId="5" xfId="0" applyFont="1" applyFill="1" applyBorder="1" applyAlignment="1" applyProtection="1">
      <alignment horizontal="left" vertical="center" wrapText="1"/>
      <protection locked="0"/>
    </xf>
    <xf numFmtId="0" fontId="5" fillId="0" borderId="4" xfId="0" applyFont="1" applyBorder="1" applyProtection="1"/>
    <xf numFmtId="164" fontId="5" fillId="0" borderId="5" xfId="0" applyNumberFormat="1" applyFont="1" applyFill="1" applyBorder="1" applyAlignment="1" applyProtection="1">
      <alignment horizontal="right" vertical="center" wrapText="1"/>
    </xf>
    <xf numFmtId="0" fontId="5" fillId="0" borderId="0" xfId="0" applyFont="1" applyFill="1" applyBorder="1" applyAlignment="1" applyProtection="1">
      <alignment horizontal="center"/>
    </xf>
    <xf numFmtId="0" fontId="5" fillId="0" borderId="6" xfId="0" applyFont="1" applyBorder="1" applyProtection="1"/>
    <xf numFmtId="14" fontId="5" fillId="2" borderId="1" xfId="0" applyNumberFormat="1"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14" fontId="5" fillId="2" borderId="4" xfId="0" applyNumberFormat="1"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14" fontId="5" fillId="2" borderId="5" xfId="0" applyNumberFormat="1" applyFont="1" applyFill="1" applyBorder="1" applyAlignment="1" applyProtection="1">
      <alignment horizontal="center"/>
      <protection locked="0"/>
    </xf>
    <xf numFmtId="14" fontId="5" fillId="2" borderId="6" xfId="0" applyNumberFormat="1" applyFont="1" applyFill="1" applyBorder="1" applyAlignment="1" applyProtection="1">
      <alignment horizontal="center"/>
      <protection locked="0"/>
    </xf>
    <xf numFmtId="14" fontId="5" fillId="2" borderId="7" xfId="0" applyNumberFormat="1" applyFont="1" applyFill="1" applyBorder="1" applyAlignment="1" applyProtection="1">
      <alignment horizontal="center"/>
      <protection locked="0"/>
    </xf>
    <xf numFmtId="0" fontId="5" fillId="2" borderId="7" xfId="0" applyFont="1" applyFill="1" applyBorder="1" applyAlignment="1" applyProtection="1">
      <alignment horizontal="center"/>
      <protection locked="0"/>
    </xf>
    <xf numFmtId="0" fontId="3" fillId="0" borderId="0" xfId="0" applyFont="1" applyProtection="1"/>
    <xf numFmtId="0" fontId="2" fillId="0" borderId="0" xfId="0" applyFont="1" applyAlignment="1" applyProtection="1">
      <alignment horizontal="left"/>
    </xf>
    <xf numFmtId="0" fontId="2" fillId="0" borderId="0" xfId="0" applyFont="1" applyAlignment="1" applyProtection="1">
      <alignment horizontal="center"/>
    </xf>
    <xf numFmtId="0" fontId="3" fillId="0" borderId="0" xfId="0" applyFont="1" applyAlignment="1" applyProtection="1">
      <alignment horizontal="right"/>
    </xf>
    <xf numFmtId="0" fontId="3" fillId="0" borderId="0" xfId="0" applyFont="1" applyAlignment="1">
      <alignment horizontal="right"/>
    </xf>
    <xf numFmtId="0" fontId="2" fillId="3" borderId="0" xfId="0" applyFont="1" applyFill="1" applyProtection="1"/>
    <xf numFmtId="0" fontId="2" fillId="5" borderId="0" xfId="0" applyFont="1" applyFill="1" applyBorder="1" applyAlignment="1" applyProtection="1">
      <alignment horizontal="center" wrapText="1"/>
    </xf>
    <xf numFmtId="0" fontId="2" fillId="4" borderId="0" xfId="0" applyFont="1" applyFill="1" applyBorder="1" applyProtection="1"/>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2" xfId="0" applyFont="1" applyBorder="1" applyAlignment="1" applyProtection="1">
      <alignment horizontal="center" vertical="center" wrapText="1"/>
    </xf>
    <xf numFmtId="0" fontId="5" fillId="3" borderId="0" xfId="0" applyFont="1" applyFill="1" applyBorder="1" applyAlignment="1" applyProtection="1">
      <alignment horizontal="center" wrapText="1"/>
    </xf>
    <xf numFmtId="0" fontId="2" fillId="4" borderId="0" xfId="0" applyFont="1" applyFill="1" applyBorder="1" applyAlignment="1" applyProtection="1">
      <alignment horizontal="center"/>
    </xf>
    <xf numFmtId="0" fontId="2" fillId="4" borderId="0" xfId="0" applyFont="1" applyFill="1" applyBorder="1" applyAlignment="1" applyProtection="1">
      <alignment horizontal="center" wrapText="1"/>
    </xf>
    <xf numFmtId="0" fontId="2" fillId="4" borderId="0" xfId="0" applyFont="1" applyFill="1" applyAlignment="1" applyProtection="1">
      <alignment horizontal="center" wrapText="1"/>
    </xf>
    <xf numFmtId="0" fontId="2" fillId="0" borderId="2" xfId="0" applyFont="1" applyBorder="1" applyAlignment="1">
      <alignment horizontal="center"/>
    </xf>
    <xf numFmtId="164" fontId="2" fillId="0" borderId="2" xfId="0" applyNumberFormat="1" applyFont="1" applyBorder="1" applyAlignment="1">
      <alignment horizontal="center"/>
    </xf>
    <xf numFmtId="0" fontId="2" fillId="0" borderId="3" xfId="0" applyFont="1" applyBorder="1" applyAlignment="1">
      <alignment horizontal="center"/>
    </xf>
    <xf numFmtId="0" fontId="2" fillId="3" borderId="0" xfId="0" applyFont="1" applyFill="1" applyAlignment="1" applyProtection="1">
      <alignment horizontal="center"/>
    </xf>
    <xf numFmtId="0" fontId="2" fillId="4" borderId="0" xfId="0" applyFont="1" applyFill="1" applyAlignment="1" applyProtection="1">
      <alignment horizontal="center"/>
    </xf>
    <xf numFmtId="164" fontId="2" fillId="5" borderId="0" xfId="0" applyNumberFormat="1" applyFont="1" applyFill="1" applyBorder="1" applyAlignment="1" applyProtection="1">
      <alignment horizontal="center"/>
    </xf>
    <xf numFmtId="0" fontId="2" fillId="5" borderId="0" xfId="0" applyFont="1" applyFill="1" applyAlignment="1" applyProtection="1">
      <alignment horizontal="center"/>
    </xf>
    <xf numFmtId="164" fontId="2" fillId="4" borderId="0" xfId="0" applyNumberFormat="1" applyFont="1" applyFill="1" applyBorder="1" applyAlignment="1" applyProtection="1">
      <alignment horizontal="center"/>
    </xf>
    <xf numFmtId="0" fontId="2" fillId="0" borderId="5" xfId="0" applyFont="1" applyBorder="1" applyAlignment="1">
      <alignment horizontal="center"/>
    </xf>
    <xf numFmtId="164" fontId="2" fillId="0" borderId="5" xfId="0" applyNumberFormat="1"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164" fontId="2" fillId="0" borderId="7" xfId="0" applyNumberFormat="1" applyFont="1" applyBorder="1" applyAlignment="1">
      <alignment horizontal="center"/>
    </xf>
    <xf numFmtId="0" fontId="2" fillId="0" borderId="19" xfId="0" applyFont="1" applyBorder="1" applyAlignment="1">
      <alignment horizontal="center"/>
    </xf>
    <xf numFmtId="0" fontId="3" fillId="0" borderId="0" xfId="0" applyFont="1" applyAlignment="1" applyProtection="1">
      <alignment horizontal="right" vertical="center"/>
    </xf>
    <xf numFmtId="0" fontId="3" fillId="0" borderId="2" xfId="0" applyFont="1" applyBorder="1" applyAlignment="1">
      <alignment horizontal="right" vertical="center"/>
    </xf>
    <xf numFmtId="0" fontId="5" fillId="6" borderId="2" xfId="0" applyFont="1" applyFill="1" applyBorder="1" applyAlignment="1" applyProtection="1">
      <alignment horizontal="center" vertical="center"/>
      <protection locked="0"/>
    </xf>
    <xf numFmtId="0" fontId="4" fillId="0" borderId="2" xfId="0" applyFont="1" applyBorder="1" applyAlignment="1">
      <alignment horizontal="right" vertical="center"/>
    </xf>
    <xf numFmtId="0" fontId="5" fillId="6" borderId="2" xfId="0" applyFont="1" applyFill="1" applyBorder="1" applyAlignment="1" applyProtection="1">
      <alignment horizontal="left" vertical="center"/>
      <protection locked="0"/>
    </xf>
    <xf numFmtId="0" fontId="4" fillId="0" borderId="5" xfId="0" applyFont="1" applyBorder="1" applyAlignment="1">
      <alignment horizontal="right" vertical="center"/>
    </xf>
    <xf numFmtId="0" fontId="5" fillId="6" borderId="5" xfId="0" applyFont="1" applyFill="1" applyBorder="1" applyAlignment="1" applyProtection="1">
      <alignment horizontal="center" vertical="center"/>
      <protection locked="0"/>
    </xf>
    <xf numFmtId="0" fontId="2" fillId="0" borderId="5" xfId="0" applyFont="1" applyFill="1" applyBorder="1" applyAlignment="1" applyProtection="1">
      <alignment horizontal="left" vertical="center"/>
    </xf>
    <xf numFmtId="0" fontId="5" fillId="0" borderId="5" xfId="0" applyFont="1" applyFill="1" applyBorder="1" applyAlignment="1" applyProtection="1">
      <alignment horizontal="center" vertical="center"/>
    </xf>
    <xf numFmtId="0" fontId="2" fillId="0" borderId="0" xfId="0" applyFont="1" applyBorder="1" applyAlignment="1">
      <alignment vertical="center"/>
    </xf>
    <xf numFmtId="0" fontId="2" fillId="0" borderId="11" xfId="0" applyFont="1" applyFill="1" applyBorder="1" applyAlignment="1">
      <alignment vertical="center"/>
    </xf>
    <xf numFmtId="0" fontId="5" fillId="6" borderId="8" xfId="0" applyNumberFormat="1" applyFont="1" applyFill="1" applyBorder="1" applyAlignment="1" applyProtection="1">
      <alignment horizontal="right" vertical="center"/>
      <protection locked="0"/>
    </xf>
    <xf numFmtId="0" fontId="5" fillId="0" borderId="8" xfId="0" applyFont="1" applyBorder="1" applyAlignment="1">
      <alignment horizontal="left" vertical="center"/>
    </xf>
    <xf numFmtId="0" fontId="2" fillId="0" borderId="0" xfId="0" applyFont="1" applyBorder="1" applyAlignment="1">
      <alignment horizontal="center" vertical="center"/>
    </xf>
    <xf numFmtId="0" fontId="2" fillId="0" borderId="14" xfId="0" applyFont="1" applyFill="1" applyBorder="1" applyAlignment="1">
      <alignment vertical="center"/>
    </xf>
    <xf numFmtId="0" fontId="3" fillId="0" borderId="9" xfId="0" applyFont="1" applyFill="1" applyBorder="1" applyAlignment="1">
      <alignment horizontal="center" vertical="center" wrapText="1"/>
    </xf>
    <xf numFmtId="0" fontId="4" fillId="0" borderId="5" xfId="0" applyFont="1" applyBorder="1" applyAlignment="1" applyProtection="1">
      <alignment horizontal="right" vertical="center"/>
    </xf>
    <xf numFmtId="0" fontId="4" fillId="0" borderId="5"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4" fillId="0" borderId="5" xfId="0" applyFont="1" applyFill="1" applyBorder="1" applyAlignment="1" applyProtection="1">
      <alignment horizontal="right" vertical="center"/>
    </xf>
    <xf numFmtId="164" fontId="2" fillId="0" borderId="5" xfId="0" applyNumberFormat="1" applyFont="1" applyBorder="1" applyAlignment="1" applyProtection="1">
      <alignment horizontal="right" vertical="center"/>
    </xf>
    <xf numFmtId="0" fontId="2" fillId="0" borderId="5" xfId="0" applyFont="1" applyBorder="1" applyAlignment="1" applyProtection="1">
      <alignment vertical="center"/>
    </xf>
    <xf numFmtId="0" fontId="3" fillId="0" borderId="0" xfId="0" applyFont="1" applyAlignment="1" applyProtection="1">
      <alignment vertical="center"/>
    </xf>
    <xf numFmtId="0" fontId="4" fillId="0" borderId="7" xfId="0" applyFont="1" applyFill="1" applyBorder="1" applyAlignment="1" applyProtection="1">
      <alignment horizontal="right" vertical="center"/>
    </xf>
    <xf numFmtId="164" fontId="2" fillId="0" borderId="7" xfId="0" applyNumberFormat="1" applyFont="1" applyBorder="1" applyAlignment="1" applyProtection="1">
      <alignment horizontal="right" vertical="center"/>
    </xf>
    <xf numFmtId="164" fontId="2" fillId="0" borderId="7" xfId="0" applyNumberFormat="1" applyFont="1" applyBorder="1" applyAlignment="1" applyProtection="1">
      <alignment vertic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0" xfId="0" applyFont="1" applyBorder="1" applyAlignment="1">
      <alignment horizontal="center"/>
    </xf>
    <xf numFmtId="0" fontId="0" fillId="0" borderId="6" xfId="0" applyBorder="1"/>
    <xf numFmtId="0" fontId="0" fillId="0" borderId="19" xfId="0" applyBorder="1"/>
    <xf numFmtId="0" fontId="0" fillId="0" borderId="4" xfId="0" applyBorder="1"/>
    <xf numFmtId="14" fontId="0" fillId="0" borderId="4" xfId="0" applyNumberFormat="1" applyBorder="1"/>
    <xf numFmtId="0" fontId="1" fillId="0" borderId="1" xfId="0" applyFont="1" applyBorder="1"/>
    <xf numFmtId="14" fontId="8" fillId="0" borderId="4" xfId="0" applyNumberFormat="1" applyFont="1" applyBorder="1" applyAlignment="1">
      <alignment vertical="center"/>
    </xf>
    <xf numFmtId="0" fontId="11" fillId="0" borderId="5" xfId="0" applyFont="1" applyFill="1" applyBorder="1" applyAlignment="1" applyProtection="1">
      <alignment horizontal="center" vertical="center"/>
    </xf>
    <xf numFmtId="0" fontId="5" fillId="0" borderId="2" xfId="0" applyFont="1" applyFill="1" applyBorder="1" applyAlignment="1" applyProtection="1">
      <alignment vertical="center" wrapText="1"/>
    </xf>
    <xf numFmtId="0" fontId="4" fillId="0" borderId="2" xfId="0" quotePrefix="1" applyFont="1" applyBorder="1" applyAlignment="1" applyProtection="1">
      <alignment horizontal="right" vertical="center"/>
    </xf>
    <xf numFmtId="0" fontId="5" fillId="0" borderId="7" xfId="0" applyFont="1" applyBorder="1" applyAlignment="1" applyProtection="1">
      <alignment horizontal="center" vertical="center"/>
    </xf>
    <xf numFmtId="0" fontId="4" fillId="0" borderId="7" xfId="0" applyFont="1" applyBorder="1" applyAlignment="1" applyProtection="1">
      <alignment horizontal="right" vertical="center"/>
    </xf>
    <xf numFmtId="0" fontId="2" fillId="0" borderId="18" xfId="0" applyFont="1" applyBorder="1" applyAlignment="1" applyProtection="1">
      <alignment vertical="center"/>
    </xf>
    <xf numFmtId="0" fontId="5" fillId="0" borderId="3" xfId="0" applyFont="1" applyFill="1" applyBorder="1" applyAlignment="1" applyProtection="1">
      <alignment horizontal="center" vertical="center"/>
    </xf>
    <xf numFmtId="0" fontId="3" fillId="0" borderId="9"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xf>
    <xf numFmtId="0" fontId="5" fillId="0" borderId="19" xfId="0" applyFont="1" applyFill="1" applyBorder="1" applyAlignment="1" applyProtection="1">
      <alignment vertical="center"/>
    </xf>
    <xf numFmtId="0" fontId="2" fillId="0" borderId="10" xfId="0" applyFont="1" applyFill="1" applyBorder="1" applyAlignment="1" applyProtection="1">
      <alignment vertical="center"/>
    </xf>
    <xf numFmtId="0" fontId="5" fillId="0" borderId="7" xfId="0" applyFont="1" applyFill="1" applyBorder="1" applyAlignment="1" applyProtection="1">
      <alignment vertical="center"/>
    </xf>
    <xf numFmtId="0" fontId="0" fillId="0" borderId="5" xfId="0" applyBorder="1" applyAlignment="1">
      <alignment horizontal="center"/>
    </xf>
    <xf numFmtId="0" fontId="0" fillId="0" borderId="9" xfId="0"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9" fillId="0" borderId="5" xfId="0" applyFont="1" applyBorder="1" applyAlignment="1">
      <alignment horizontal="left" wrapText="1"/>
    </xf>
    <xf numFmtId="0" fontId="9" fillId="0" borderId="9" xfId="0" applyFont="1" applyBorder="1" applyAlignment="1">
      <alignment horizontal="left" wrapText="1"/>
    </xf>
    <xf numFmtId="0" fontId="10" fillId="0" borderId="4" xfId="1" applyFont="1" applyBorder="1" applyAlignment="1" applyProtection="1">
      <alignment horizontal="left" wrapText="1"/>
    </xf>
    <xf numFmtId="0" fontId="10" fillId="0" borderId="5" xfId="1" applyFont="1" applyBorder="1" applyAlignment="1" applyProtection="1">
      <alignment horizontal="left" wrapText="1"/>
    </xf>
    <xf numFmtId="0" fontId="10" fillId="0" borderId="9" xfId="1" applyFont="1" applyBorder="1" applyAlignment="1" applyProtection="1">
      <alignment horizontal="left" wrapText="1"/>
    </xf>
    <xf numFmtId="0" fontId="10" fillId="0" borderId="6" xfId="1" applyFont="1" applyBorder="1" applyAlignment="1" applyProtection="1">
      <alignment horizontal="left" wrapText="1"/>
    </xf>
    <xf numFmtId="0" fontId="10" fillId="0" borderId="7" xfId="1" applyFont="1" applyBorder="1" applyAlignment="1" applyProtection="1">
      <alignment horizontal="left" wrapText="1"/>
    </xf>
    <xf numFmtId="0" fontId="10" fillId="0" borderId="19" xfId="1" applyFont="1" applyBorder="1" applyAlignment="1" applyProtection="1">
      <alignment horizontal="left" wrapText="1"/>
    </xf>
    <xf numFmtId="0" fontId="1" fillId="0" borderId="0" xfId="0" applyFont="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0" fillId="0" borderId="27" xfId="0" applyFont="1" applyBorder="1" applyAlignment="1">
      <alignment horizontal="left"/>
    </xf>
    <xf numFmtId="0" fontId="0" fillId="0" borderId="17" xfId="0" applyFont="1" applyBorder="1" applyAlignment="1">
      <alignment horizontal="left"/>
    </xf>
    <xf numFmtId="0" fontId="0" fillId="0" borderId="12"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9" xfId="0" applyBorder="1" applyAlignment="1">
      <alignment horizontal="left"/>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9" xfId="0" applyFont="1" applyBorder="1" applyAlignment="1">
      <alignment horizontal="left" wrapText="1"/>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5" fillId="6" borderId="10" xfId="0" applyFont="1" applyFill="1" applyBorder="1" applyAlignment="1" applyProtection="1">
      <alignment horizontal="left" vertical="center"/>
      <protection locked="0"/>
    </xf>
    <xf numFmtId="0" fontId="5" fillId="6" borderId="17"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5" fillId="6" borderId="10"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15" xfId="0" applyFont="1" applyFill="1" applyBorder="1" applyAlignment="1" applyProtection="1">
      <alignment horizontal="left" vertical="center" wrapText="1"/>
      <protection locked="0"/>
    </xf>
    <xf numFmtId="0" fontId="5" fillId="6" borderId="16" xfId="0" applyFont="1" applyFill="1" applyBorder="1" applyAlignment="1" applyProtection="1">
      <alignment horizontal="left" vertical="center" wrapText="1"/>
      <protection locked="0"/>
    </xf>
    <xf numFmtId="0" fontId="5" fillId="6" borderId="10" xfId="0" applyNumberFormat="1" applyFont="1" applyFill="1" applyBorder="1" applyAlignment="1" applyProtection="1">
      <alignment horizontal="left" vertical="center"/>
      <protection locked="0"/>
    </xf>
    <xf numFmtId="0" fontId="5" fillId="6" borderId="17" xfId="0" applyNumberFormat="1" applyFont="1" applyFill="1" applyBorder="1" applyAlignment="1" applyProtection="1">
      <alignment horizontal="left" vertical="center"/>
      <protection locked="0"/>
    </xf>
    <xf numFmtId="0" fontId="5" fillId="6" borderId="13" xfId="0" applyNumberFormat="1" applyFont="1" applyFill="1" applyBorder="1" applyAlignment="1" applyProtection="1">
      <alignment horizontal="left" vertical="center"/>
      <protection locked="0"/>
    </xf>
    <xf numFmtId="0" fontId="5" fillId="6" borderId="13" xfId="0" applyFont="1" applyFill="1" applyBorder="1" applyAlignment="1" applyProtection="1">
      <alignment horizontal="left" vertical="center"/>
      <protection locked="0"/>
    </xf>
    <xf numFmtId="0" fontId="2" fillId="5" borderId="0" xfId="0" applyFont="1" applyFill="1" applyAlignment="1" applyProtection="1">
      <alignment horizontal="center"/>
    </xf>
    <xf numFmtId="0" fontId="2" fillId="4" borderId="0" xfId="0" applyFont="1" applyFill="1" applyAlignment="1" applyProtection="1">
      <alignment horizontal="center"/>
    </xf>
    <xf numFmtId="0" fontId="2" fillId="0" borderId="0" xfId="0" applyFont="1" applyAlignment="1" applyProtection="1">
      <alignment horizontal="center"/>
    </xf>
    <xf numFmtId="0" fontId="2" fillId="4" borderId="0" xfId="0" applyFont="1" applyFill="1" applyBorder="1" applyAlignment="1" applyProtection="1">
      <alignment horizontal="center" wrapText="1"/>
    </xf>
    <xf numFmtId="0" fontId="2" fillId="5" borderId="0" xfId="0" applyFont="1" applyFill="1" applyBorder="1" applyAlignment="1" applyProtection="1">
      <alignment horizontal="center" wrapText="1"/>
    </xf>
    <xf numFmtId="0" fontId="2" fillId="3" borderId="0" xfId="0" applyFont="1" applyFill="1" applyAlignment="1" applyProtection="1">
      <alignment horizontal="center" wrapText="1"/>
    </xf>
    <xf numFmtId="0" fontId="2" fillId="3" borderId="0" xfId="0" applyFont="1" applyFill="1" applyAlignment="1" applyProtection="1">
      <alignment horizontal="center"/>
    </xf>
  </cellXfs>
  <cellStyles count="2">
    <cellStyle name="Hyperlink" xfId="1" builtinId="8"/>
    <cellStyle name="Normal" xfId="0" builtinId="0"/>
  </cellStyles>
  <dxfs count="5">
    <dxf>
      <font>
        <b/>
        <i val="0"/>
        <color rgb="FFFF0000"/>
      </font>
    </dxf>
    <dxf>
      <font>
        <b/>
        <i val="0"/>
        <color rgb="FFFF0000"/>
      </font>
    </dxf>
    <dxf>
      <font>
        <b/>
        <i val="0"/>
      </font>
      <fill>
        <patternFill>
          <bgColor rgb="FFFF9900"/>
        </patternFill>
      </fill>
    </dxf>
    <dxf>
      <font>
        <b/>
        <i val="0"/>
      </font>
      <fill>
        <patternFill>
          <bgColor rgb="FFFF0000"/>
        </patternFill>
      </fill>
    </dxf>
    <dxf>
      <fill>
        <patternFill patternType="none">
          <bgColor indexed="65"/>
        </patternFill>
      </fill>
    </dxf>
  </dxfs>
  <tableStyles count="0" defaultTableStyle="TableStyleMedium2"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chartsheet" Target="chartsheets/sheet3.xml"/><Relationship Id="rId4" Type="http://schemas.openxmlformats.org/officeDocument/2006/relationships/chartsheet" Target="chartsheets/sheet2.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'Vol Data'!$N$1</c:f>
          <c:strCache>
            <c:ptCount val="1"/>
            <c:pt idx="0">
              <c:v>#VALUE!</c:v>
            </c:pt>
          </c:strCache>
        </c:strRef>
      </c:tx>
      <c:layout/>
      <c:overlay val="0"/>
      <c:spPr>
        <a:ln w="50800" cap="flat" cmpd="thinThick">
          <a:solidFill>
            <a:schemeClr val="tx1"/>
          </a:solidFill>
          <a:miter lim="800000"/>
        </a:ln>
        <a:effectLst/>
        <a:scene3d>
          <a:camera prst="orthographicFront"/>
          <a:lightRig rig="threePt" dir="t"/>
        </a:scene3d>
      </c:spPr>
      <c:txPr>
        <a:bodyPr/>
        <a:lstStyle/>
        <a:p>
          <a:pPr algn="ctr">
            <a:defRPr sz="105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6.7012420037702386E-2"/>
          <c:y val="0.22732513026748871"/>
          <c:w val="0.90062930823196496"/>
          <c:h val="0.65292094581721039"/>
        </c:manualLayout>
      </c:layout>
      <c:scatterChart>
        <c:scatterStyle val="lineMarker"/>
        <c:varyColors val="0"/>
        <c:ser>
          <c:idx val="0"/>
          <c:order val="0"/>
          <c:tx>
            <c:strRef>
              <c:f>'Vol Data'!$G$11</c:f>
              <c:strCache>
                <c:ptCount val="1"/>
                <c:pt idx="0">
                  <c:v>Ave 2 Runs
 ()</c:v>
                </c:pt>
              </c:strCache>
            </c:strRef>
          </c:tx>
          <c:spPr>
            <a:ln w="28575">
              <a:noFill/>
            </a:ln>
          </c:spPr>
          <c:marker>
            <c:symbol val="diamond"/>
            <c:size val="3"/>
            <c:spPr>
              <a:noFill/>
              <a:ln w="12700">
                <a:solidFill>
                  <a:schemeClr val="tx1"/>
                </a:solidFill>
              </a:ln>
            </c:spPr>
          </c:marker>
          <c:errBars>
            <c:errDir val="y"/>
            <c:errBarType val="both"/>
            <c:errValType val="cust"/>
            <c:noEndCap val="0"/>
            <c:plus>
              <c:numRef>
                <c:f>'Vol Data'!$H$12:$H$115</c:f>
                <c:numCache>
                  <c:formatCode>General</c:formatCode>
                  <c:ptCount val="104"/>
                </c:numCache>
              </c:numRef>
            </c:plus>
            <c:minus>
              <c:numRef>
                <c:f>'Vol Data'!$H$12:$H$115</c:f>
                <c:numCache>
                  <c:formatCode>General</c:formatCode>
                  <c:ptCount val="104"/>
                </c:numCache>
              </c:numRef>
            </c:minus>
            <c:spPr>
              <a:ln w="3175">
                <a:solidFill>
                  <a:srgbClr val="000000"/>
                </a:solidFill>
                <a:prstDash val="solid"/>
              </a:ln>
            </c:spPr>
          </c:errBars>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Data'!$V$12:$V$115</c:f>
              <c:numCache>
                <c:formatCode>General</c:formatCode>
                <c:ptCount val="10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numCache>
            </c:numRef>
          </c:yVal>
          <c:smooth val="0"/>
        </c:ser>
        <c:ser>
          <c:idx val="1"/>
          <c:order val="1"/>
          <c:tx>
            <c:strRef>
              <c:f>'Vol Data'!$M$10</c:f>
              <c:strCache>
                <c:ptCount val="1"/>
                <c:pt idx="0">
                  <c:v>Mean
 ()</c:v>
                </c:pt>
              </c:strCache>
            </c:strRef>
          </c:tx>
          <c:spPr>
            <a:ln w="28575">
              <a:solidFill>
                <a:srgbClr val="00B050"/>
              </a:solidFill>
            </a:ln>
          </c:spPr>
          <c:marker>
            <c:spPr>
              <a:noFill/>
              <a:ln>
                <a:noFill/>
              </a:ln>
            </c:spPr>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Data'!$M$12:$M$115</c:f>
              <c:numCache>
                <c:formatCode>General</c:formatCode>
                <c:ptCount val="1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numCache>
            </c:numRef>
          </c:yVal>
          <c:smooth val="0"/>
        </c:ser>
        <c:ser>
          <c:idx val="2"/>
          <c:order val="2"/>
          <c:tx>
            <c:strRef>
              <c:f>'Vol Data'!$O$10:$P$10</c:f>
              <c:strCache>
                <c:ptCount val="1"/>
                <c:pt idx="0">
                  <c:v>Warning Limit (x-bar ± 2s)</c:v>
                </c:pt>
              </c:strCache>
            </c:strRef>
          </c:tx>
          <c:spPr>
            <a:ln w="28575">
              <a:solidFill>
                <a:srgbClr val="FFC000"/>
              </a:solidFill>
            </a:ln>
          </c:spPr>
          <c:marker>
            <c:symbol val="none"/>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Data'!$O$12:$O$115</c:f>
              <c:numCache>
                <c:formatCode>General</c:formatCode>
                <c:ptCount val="1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numCache>
            </c:numRef>
          </c:yVal>
          <c:smooth val="0"/>
        </c:ser>
        <c:ser>
          <c:idx val="3"/>
          <c:order val="3"/>
          <c:tx>
            <c:v/>
          </c:tx>
          <c:spPr>
            <a:ln w="28575">
              <a:solidFill>
                <a:srgbClr val="FFC000"/>
              </a:solidFill>
            </a:ln>
          </c:spPr>
          <c:marker>
            <c:symbol val="none"/>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Data'!$P$12:$P$115</c:f>
              <c:numCache>
                <c:formatCode>General</c:formatCode>
                <c:ptCount val="1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numCache>
            </c:numRef>
          </c:yVal>
          <c:smooth val="0"/>
        </c:ser>
        <c:ser>
          <c:idx val="4"/>
          <c:order val="4"/>
          <c:tx>
            <c:strRef>
              <c:f>'Vol Data'!$Q$10:$R$10</c:f>
              <c:strCache>
                <c:ptCount val="1"/>
                <c:pt idx="0">
                  <c:v>Control Limit (x-bar ± 3s)</c:v>
                </c:pt>
              </c:strCache>
            </c:strRef>
          </c:tx>
          <c:spPr>
            <a:ln w="28575">
              <a:solidFill>
                <a:srgbClr val="FF0000"/>
              </a:solidFill>
            </a:ln>
          </c:spPr>
          <c:marker>
            <c:symbol val="none"/>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Data'!$Q$12:$Q$115</c:f>
              <c:numCache>
                <c:formatCode>General</c:formatCode>
                <c:ptCount val="1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numCache>
            </c:numRef>
          </c:yVal>
          <c:smooth val="0"/>
        </c:ser>
        <c:ser>
          <c:idx val="5"/>
          <c:order val="5"/>
          <c:tx>
            <c:v/>
          </c:tx>
          <c:spPr>
            <a:ln w="28575">
              <a:solidFill>
                <a:srgbClr val="FF0000"/>
              </a:solidFill>
            </a:ln>
          </c:spPr>
          <c:marker>
            <c:symbol val="none"/>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Data'!$R$12:$R$115</c:f>
              <c:numCache>
                <c:formatCode>General</c:formatCode>
                <c:ptCount val="1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numCache>
            </c:numRef>
          </c:yVal>
          <c:smooth val="0"/>
        </c:ser>
        <c:ser>
          <c:idx val="6"/>
          <c:order val="6"/>
          <c:tx>
            <c:strRef>
              <c:f>'Vol Data'!$S$11</c:f>
              <c:strCache>
                <c:ptCount val="1"/>
                <c:pt idx="0">
                  <c:v>Reference Value
 ()</c:v>
                </c:pt>
              </c:strCache>
            </c:strRef>
          </c:tx>
          <c:spPr>
            <a:ln w="28575">
              <a:solidFill>
                <a:srgbClr val="0070C0"/>
              </a:solidFill>
            </a:ln>
          </c:spPr>
          <c:marker>
            <c:symbol val="none"/>
          </c:marker>
          <c:errBars>
            <c:errDir val="x"/>
            <c:errBarType val="both"/>
            <c:errValType val="fixedVal"/>
            <c:noEndCap val="1"/>
            <c:val val="0"/>
            <c:spPr>
              <a:ln w="12700">
                <a:solidFill>
                  <a:srgbClr val="000000"/>
                </a:solidFill>
                <a:prstDash val="solid"/>
              </a:ln>
            </c:spPr>
          </c:errBars>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Data'!$S$12:$S$115</c:f>
              <c:numCache>
                <c:formatCode>General</c:formatCode>
                <c:ptCount val="1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numCache>
            </c:numRef>
          </c:yVal>
          <c:smooth val="0"/>
        </c:ser>
        <c:ser>
          <c:idx val="7"/>
          <c:order val="7"/>
          <c:tx>
            <c:v>Data Excluded from Statistics</c:v>
          </c:tx>
          <c:spPr>
            <a:ln w="28575">
              <a:noFill/>
            </a:ln>
          </c:spPr>
          <c:marker>
            <c:symbol val="diamond"/>
            <c:size val="3"/>
            <c:spPr>
              <a:solidFill>
                <a:srgbClr val="FF0000"/>
              </a:solidFill>
              <a:ln w="12700" cmpd="sng">
                <a:solidFill>
                  <a:srgbClr val="FF0000"/>
                </a:solidFill>
              </a:ln>
            </c:spPr>
          </c:marker>
          <c:errBars>
            <c:errDir val="y"/>
            <c:errBarType val="both"/>
            <c:errValType val="cust"/>
            <c:noEndCap val="0"/>
            <c:plus>
              <c:numRef>
                <c:f>'Vol Data'!$H$12:$H$48</c:f>
                <c:numCache>
                  <c:formatCode>General</c:formatCode>
                  <c:ptCount val="37"/>
                </c:numCache>
              </c:numRef>
            </c:plus>
            <c:minus>
              <c:numRef>
                <c:f>'Vol Data'!$H$12:$H$48</c:f>
                <c:numCache>
                  <c:formatCode>General</c:formatCode>
                  <c:ptCount val="37"/>
                </c:numCache>
              </c:numRef>
            </c:minus>
            <c:spPr>
              <a:ln w="3175">
                <a:solidFill>
                  <a:srgbClr val="000000"/>
                </a:solidFill>
                <a:prstDash val="solid"/>
              </a:ln>
            </c:spPr>
          </c:errBars>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Data'!$W$12:$W$115</c:f>
              <c:numCache>
                <c:formatCode>General</c:formatCode>
                <c:ptCount val="10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numCache>
            </c:numRef>
          </c:yVal>
          <c:smooth val="0"/>
        </c:ser>
        <c:dLbls>
          <c:showLegendKey val="0"/>
          <c:showVal val="0"/>
          <c:showCatName val="0"/>
          <c:showSerName val="0"/>
          <c:showPercent val="0"/>
          <c:showBubbleSize val="0"/>
        </c:dLbls>
        <c:axId val="208292480"/>
        <c:axId val="208302848"/>
      </c:scatterChart>
      <c:valAx>
        <c:axId val="2082924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Data Point Number</a:t>
                </a:r>
              </a:p>
            </c:rich>
          </c:tx>
          <c:layout>
            <c:manualLayout>
              <c:xMode val="edge"/>
              <c:yMode val="edge"/>
              <c:x val="0.43981081572724207"/>
              <c:y val="0.91869450409607889"/>
            </c:manualLayout>
          </c:layout>
          <c:overlay val="0"/>
        </c:title>
        <c:numFmt formatCode="General" sourceLinked="0"/>
        <c:majorTickMark val="cross"/>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8302848"/>
        <c:crossesAt val="-100000"/>
        <c:crossBetween val="midCat"/>
      </c:valAx>
      <c:valAx>
        <c:axId val="208302848"/>
        <c:scaling>
          <c:orientation val="minMax"/>
        </c:scaling>
        <c:delete val="0"/>
        <c:axPos val="l"/>
        <c:majorGridlines/>
        <c:title>
          <c:tx>
            <c:strRef>
              <c:f>'Vol Data'!$J$1</c:f>
              <c:strCache>
                <c:ptCount val="1"/>
              </c:strCache>
            </c:strRef>
          </c:tx>
          <c:layout/>
          <c:overlay val="0"/>
          <c:txPr>
            <a:bodyPr/>
            <a:lstStyle/>
            <a:p>
              <a:pPr>
                <a:defRPr sz="1000" b="1" i="0" u="none" strike="noStrike" baseline="0">
                  <a:solidFill>
                    <a:srgbClr val="000000"/>
                  </a:solidFill>
                  <a:latin typeface="Calibri"/>
                  <a:ea typeface="Calibri"/>
                  <a:cs typeface="Calibri"/>
                </a:defRPr>
              </a:pPr>
              <a:endParaRPr lang="en-US"/>
            </a:p>
          </c:txPr>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292480"/>
        <c:crosses val="autoZero"/>
        <c:crossBetween val="midCat"/>
      </c:valAx>
      <c:spPr>
        <a:ln w="19050" cmpd="sng">
          <a:solidFill>
            <a:srgbClr val="00B050"/>
          </a:solidFill>
        </a:ln>
      </c:spPr>
    </c:plotArea>
    <c:legend>
      <c:legendPos val="b"/>
      <c:layout/>
      <c:overlay val="0"/>
      <c:spPr>
        <a:ln>
          <a:solidFill>
            <a:srgbClr val="00B050"/>
          </a:solid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ln w="19050">
      <a:solidFill>
        <a:srgbClr val="00B050"/>
      </a:solid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'Vol Data'!$AF$3</c:f>
          <c:strCache>
            <c:ptCount val="1"/>
            <c:pt idx="0">
              <c:v>#VALUE!</c:v>
            </c:pt>
          </c:strCache>
        </c:strRef>
      </c:tx>
      <c:layout/>
      <c:overlay val="0"/>
      <c:spPr>
        <a:ln w="50800" cap="flat" cmpd="thinThick">
          <a:solidFill>
            <a:schemeClr val="tx1"/>
          </a:solidFill>
          <a:miter lim="800000"/>
        </a:ln>
        <a:effectLst/>
        <a:scene3d>
          <a:camera prst="orthographicFront"/>
          <a:lightRig rig="threePt" dir="t"/>
        </a:scene3d>
      </c:spPr>
      <c:txPr>
        <a:bodyPr/>
        <a:lstStyle/>
        <a:p>
          <a:pPr algn="ct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6.7012420037702386E-2"/>
          <c:y val="0.22732513026748871"/>
          <c:w val="0.90062930823196496"/>
          <c:h val="0.65292094581721039"/>
        </c:manualLayout>
      </c:layout>
      <c:scatterChart>
        <c:scatterStyle val="lineMarker"/>
        <c:varyColors val="0"/>
        <c:ser>
          <c:idx val="0"/>
          <c:order val="0"/>
          <c:tx>
            <c:strRef>
              <c:f>'Vol Data'!$AC$9</c:f>
              <c:strCache>
                <c:ptCount val="1"/>
                <c:pt idx="0">
                  <c:v>Process Standard Deviation 
 ()</c:v>
                </c:pt>
              </c:strCache>
            </c:strRef>
          </c:tx>
          <c:spPr>
            <a:ln w="28575">
              <a:noFill/>
            </a:ln>
          </c:spPr>
          <c:marker>
            <c:symbol val="diamond"/>
            <c:size val="3"/>
            <c:spPr>
              <a:noFill/>
              <a:ln w="12700">
                <a:solidFill>
                  <a:schemeClr val="tx1"/>
                </a:solidFill>
              </a:ln>
            </c:spPr>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Data'!$AD$12:$AD$115</c:f>
              <c:numCache>
                <c:formatCode>General</c:formatCode>
                <c:ptCount val="10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numCache>
            </c:numRef>
          </c:yVal>
          <c:smooth val="0"/>
        </c:ser>
        <c:ser>
          <c:idx val="1"/>
          <c:order val="1"/>
          <c:tx>
            <c:strRef>
              <c:f>'Vol Data'!$AH$11</c:f>
              <c:strCache>
                <c:ptCount val="1"/>
                <c:pt idx="0">
                  <c:v>Ave s(p)</c:v>
                </c:pt>
              </c:strCache>
            </c:strRef>
          </c:tx>
          <c:spPr>
            <a:ln w="28575">
              <a:solidFill>
                <a:srgbClr val="00B050"/>
              </a:solidFill>
            </a:ln>
          </c:spPr>
          <c:marker>
            <c:spPr>
              <a:noFill/>
              <a:ln>
                <a:noFill/>
              </a:ln>
            </c:spPr>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Data'!$AH$12:$AH$115</c:f>
              <c:numCache>
                <c:formatCode>0.0000</c:formatCode>
                <c:ptCount val="1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numCache>
            </c:numRef>
          </c:yVal>
          <c:smooth val="0"/>
        </c:ser>
        <c:ser>
          <c:idx val="2"/>
          <c:order val="2"/>
          <c:tx>
            <c:strRef>
              <c:f>'Vol Data'!$AF$7:$AG$7</c:f>
              <c:strCache>
                <c:ptCount val="1"/>
                <c:pt idx="0">
                  <c:v>Warning (s(p)*2)
 (): #VALUE!</c:v>
                </c:pt>
              </c:strCache>
            </c:strRef>
          </c:tx>
          <c:spPr>
            <a:ln w="28575">
              <a:solidFill>
                <a:srgbClr val="FFC000"/>
              </a:solidFill>
            </a:ln>
          </c:spPr>
          <c:marker>
            <c:symbol val="none"/>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Data'!$AG$12:$AG$115</c:f>
              <c:numCache>
                <c:formatCode>General</c:formatCode>
                <c:ptCount val="1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numCache>
            </c:numRef>
          </c:yVal>
          <c:smooth val="0"/>
        </c:ser>
        <c:ser>
          <c:idx val="4"/>
          <c:order val="3"/>
          <c:tx>
            <c:strRef>
              <c:f>'Vol Data'!$AF$8:$AG$8</c:f>
              <c:strCache>
                <c:ptCount val="1"/>
                <c:pt idx="0">
                  <c:v>Control (s(p)*3)
 (): #VALUE!</c:v>
                </c:pt>
              </c:strCache>
            </c:strRef>
          </c:tx>
          <c:spPr>
            <a:ln w="28575">
              <a:solidFill>
                <a:srgbClr val="FF0000"/>
              </a:solidFill>
            </a:ln>
          </c:spPr>
          <c:marker>
            <c:symbol val="none"/>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Data'!$AF$12:$AF$115</c:f>
              <c:numCache>
                <c:formatCode>General</c:formatCode>
                <c:ptCount val="1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numCache>
            </c:numRef>
          </c:yVal>
          <c:smooth val="0"/>
        </c:ser>
        <c:ser>
          <c:idx val="3"/>
          <c:order val="4"/>
          <c:tx>
            <c:v>Data Excluded from Statistics</c:v>
          </c:tx>
          <c:spPr>
            <a:ln w="28575">
              <a:noFill/>
            </a:ln>
          </c:spPr>
          <c:marker>
            <c:symbol val="diamond"/>
            <c:size val="5"/>
            <c:spPr>
              <a:solidFill>
                <a:srgbClr val="FF0000"/>
              </a:solidFill>
            </c:spPr>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Data'!$AE$12:$AE$115</c:f>
              <c:numCache>
                <c:formatCode>General</c:formatCode>
                <c:ptCount val="10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numCache>
            </c:numRef>
          </c:yVal>
          <c:smooth val="0"/>
        </c:ser>
        <c:dLbls>
          <c:showLegendKey val="0"/>
          <c:showVal val="0"/>
          <c:showCatName val="0"/>
          <c:showSerName val="0"/>
          <c:showPercent val="0"/>
          <c:showBubbleSize val="0"/>
        </c:dLbls>
        <c:axId val="208466304"/>
        <c:axId val="208468608"/>
      </c:scatterChart>
      <c:valAx>
        <c:axId val="20846630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Data point Number</a:t>
                </a:r>
              </a:p>
            </c:rich>
          </c:tx>
          <c:layout>
            <c:manualLayout>
              <c:xMode val="edge"/>
              <c:yMode val="edge"/>
              <c:x val="0.43981081572724207"/>
              <c:y val="0.91869450409607889"/>
            </c:manualLayout>
          </c:layout>
          <c:overlay val="0"/>
        </c:title>
        <c:numFmt formatCode="General" sourceLinked="0"/>
        <c:majorTickMark val="cross"/>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8468608"/>
        <c:crossesAt val="-100000"/>
        <c:crossBetween val="midCat"/>
      </c:valAx>
      <c:valAx>
        <c:axId val="208468608"/>
        <c:scaling>
          <c:orientation val="minMax"/>
        </c:scaling>
        <c:delete val="0"/>
        <c:axPos val="l"/>
        <c:majorGridlines/>
        <c:title>
          <c:tx>
            <c:strRef>
              <c:f>'Vol Data'!$J$1</c:f>
              <c:strCache>
                <c:ptCount val="1"/>
              </c:strCache>
            </c:strRef>
          </c:tx>
          <c:layout/>
          <c:overlay val="0"/>
          <c:txPr>
            <a:bodyPr/>
            <a:lstStyle/>
            <a:p>
              <a:pPr>
                <a:defRPr sz="1000" b="1" i="0" u="none" strike="noStrike" baseline="0">
                  <a:solidFill>
                    <a:srgbClr val="000000"/>
                  </a:solidFill>
                  <a:latin typeface="Calibri"/>
                  <a:ea typeface="Calibri"/>
                  <a:cs typeface="Calibri"/>
                </a:defRPr>
              </a:pPr>
              <a:endParaRPr lang="en-US"/>
            </a:p>
          </c:txPr>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66304"/>
        <c:crosses val="autoZero"/>
        <c:crossBetween val="midCat"/>
      </c:valAx>
      <c:spPr>
        <a:ln w="19050" cmpd="sng">
          <a:solidFill>
            <a:srgbClr val="00B050"/>
          </a:solidFill>
        </a:ln>
      </c:spPr>
    </c:plotArea>
    <c:legend>
      <c:legendPos val="b"/>
      <c:layout/>
      <c:overlay val="0"/>
      <c:spPr>
        <a:ln>
          <a:solidFill>
            <a:srgbClr val="00B050"/>
          </a:solid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ln w="19050">
      <a:solidFill>
        <a:srgbClr val="00B050"/>
      </a:solid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'Vol Data'!$AI$5</c:f>
          <c:strCache>
            <c:ptCount val="1"/>
            <c:pt idx="0">
              <c:v>#VALUE!</c:v>
            </c:pt>
          </c:strCache>
        </c:strRef>
      </c:tx>
      <c:layout/>
      <c:overlay val="0"/>
      <c:spPr>
        <a:ln w="50800" cap="flat" cmpd="thinThick">
          <a:solidFill>
            <a:schemeClr val="tx1"/>
          </a:solidFill>
          <a:miter lim="800000"/>
        </a:ln>
        <a:effectLst/>
        <a:scene3d>
          <a:camera prst="orthographicFront"/>
          <a:lightRig rig="threePt" dir="t"/>
        </a:scene3d>
      </c:spPr>
      <c:txPr>
        <a:bodyPr/>
        <a:lstStyle/>
        <a:p>
          <a:pPr algn="ct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6.7012420037702386E-2"/>
          <c:y val="0.22732513026748871"/>
          <c:w val="0.90062930823196496"/>
          <c:h val="0.65292094581721039"/>
        </c:manualLayout>
      </c:layout>
      <c:scatterChart>
        <c:scatterStyle val="lineMarker"/>
        <c:varyColors val="0"/>
        <c:ser>
          <c:idx val="0"/>
          <c:order val="0"/>
          <c:tx>
            <c:strRef>
              <c:f>'Vol Data'!$Z$9</c:f>
              <c:strCache>
                <c:ptCount val="1"/>
                <c:pt idx="0">
                  <c:v>Observed Range
 ()</c:v>
                </c:pt>
              </c:strCache>
            </c:strRef>
          </c:tx>
          <c:spPr>
            <a:ln w="28575">
              <a:noFill/>
            </a:ln>
          </c:spPr>
          <c:marker>
            <c:symbol val="diamond"/>
            <c:size val="3"/>
            <c:spPr>
              <a:noFill/>
              <a:ln w="12700">
                <a:solidFill>
                  <a:schemeClr val="tx1"/>
                </a:solidFill>
              </a:ln>
            </c:spPr>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Data'!$AA$12:$AA$115</c:f>
              <c:numCache>
                <c:formatCode>General</c:formatCode>
                <c:ptCount val="10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numCache>
            </c:numRef>
          </c:yVal>
          <c:smooth val="0"/>
        </c:ser>
        <c:ser>
          <c:idx val="1"/>
          <c:order val="1"/>
          <c:tx>
            <c:strRef>
              <c:f>'Vol Data'!$AK$11</c:f>
              <c:strCache>
                <c:ptCount val="1"/>
                <c:pt idx="0">
                  <c:v>Ave R</c:v>
                </c:pt>
              </c:strCache>
            </c:strRef>
          </c:tx>
          <c:spPr>
            <a:ln w="28575">
              <a:solidFill>
                <a:srgbClr val="00B050"/>
              </a:solidFill>
            </a:ln>
          </c:spPr>
          <c:marker>
            <c:spPr>
              <a:noFill/>
              <a:ln>
                <a:noFill/>
              </a:ln>
            </c:spPr>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Data'!$AK$12:$AK$115</c:f>
              <c:numCache>
                <c:formatCode>0.0000</c:formatCode>
                <c:ptCount val="1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numCache>
            </c:numRef>
          </c:yVal>
          <c:smooth val="0"/>
        </c:ser>
        <c:ser>
          <c:idx val="2"/>
          <c:order val="2"/>
          <c:tx>
            <c:strRef>
              <c:f>'Vol Data'!$AI$7:$AJ$7</c:f>
              <c:strCache>
                <c:ptCount val="1"/>
                <c:pt idx="0">
                  <c:v>Warning (R-bar*2.512)
 (): #VALUE!</c:v>
                </c:pt>
              </c:strCache>
            </c:strRef>
          </c:tx>
          <c:spPr>
            <a:ln w="28575">
              <a:solidFill>
                <a:srgbClr val="FFC000"/>
              </a:solidFill>
            </a:ln>
          </c:spPr>
          <c:marker>
            <c:symbol val="none"/>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Data'!$AJ$12:$AJ$115</c:f>
              <c:numCache>
                <c:formatCode>General</c:formatCode>
                <c:ptCount val="1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numCache>
            </c:numRef>
          </c:yVal>
          <c:smooth val="0"/>
        </c:ser>
        <c:ser>
          <c:idx val="4"/>
          <c:order val="3"/>
          <c:tx>
            <c:strRef>
              <c:f>'Vol Data'!$AI$8:$AJ$8</c:f>
              <c:strCache>
                <c:ptCount val="1"/>
                <c:pt idx="0">
                  <c:v>Control (R-bar*3.267)
 (): #VALUE!</c:v>
                </c:pt>
              </c:strCache>
            </c:strRef>
          </c:tx>
          <c:spPr>
            <a:ln w="28575">
              <a:solidFill>
                <a:srgbClr val="FF0000"/>
              </a:solidFill>
            </a:ln>
          </c:spPr>
          <c:marker>
            <c:symbol val="none"/>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Data'!$AI$12:$AI$115</c:f>
              <c:numCache>
                <c:formatCode>General</c:formatCode>
                <c:ptCount val="10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numCache>
            </c:numRef>
          </c:yVal>
          <c:smooth val="0"/>
        </c:ser>
        <c:ser>
          <c:idx val="3"/>
          <c:order val="4"/>
          <c:tx>
            <c:v>Excluded Data Statistics</c:v>
          </c:tx>
          <c:spPr>
            <a:ln w="28575">
              <a:noFill/>
            </a:ln>
          </c:spPr>
          <c:marker>
            <c:symbol val="diamond"/>
            <c:size val="5"/>
            <c:spPr>
              <a:solidFill>
                <a:srgbClr val="FF0000"/>
              </a:solidFill>
            </c:spPr>
          </c:marker>
          <c:xVal>
            <c:numRef>
              <c:f>'Vol Data'!$A$12:$A$115</c:f>
              <c:numCache>
                <c:formatCode>General</c:formatCode>
                <c:ptCount val="10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numCache>
            </c:numRef>
          </c:xVal>
          <c:yVal>
            <c:numRef>
              <c:f>'Vol Data'!$AE$12:$AE$115</c:f>
              <c:numCache>
                <c:formatCode>General</c:formatCode>
                <c:ptCount val="10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numCache>
            </c:numRef>
          </c:yVal>
          <c:smooth val="0"/>
        </c:ser>
        <c:dLbls>
          <c:showLegendKey val="0"/>
          <c:showVal val="0"/>
          <c:showCatName val="0"/>
          <c:showSerName val="0"/>
          <c:showPercent val="0"/>
          <c:showBubbleSize val="0"/>
        </c:dLbls>
        <c:axId val="208530048"/>
        <c:axId val="208548992"/>
      </c:scatterChart>
      <c:valAx>
        <c:axId val="20853004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Data point Number</a:t>
                </a:r>
              </a:p>
            </c:rich>
          </c:tx>
          <c:layout>
            <c:manualLayout>
              <c:xMode val="edge"/>
              <c:yMode val="edge"/>
              <c:x val="0.43981081572724207"/>
              <c:y val="0.91869450409607889"/>
            </c:manualLayout>
          </c:layout>
          <c:overlay val="0"/>
        </c:title>
        <c:numFmt formatCode="General" sourceLinked="0"/>
        <c:majorTickMark val="cross"/>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8548992"/>
        <c:crossesAt val="-100000"/>
        <c:crossBetween val="midCat"/>
      </c:valAx>
      <c:valAx>
        <c:axId val="208548992"/>
        <c:scaling>
          <c:orientation val="minMax"/>
        </c:scaling>
        <c:delete val="0"/>
        <c:axPos val="l"/>
        <c:majorGridlines/>
        <c:title>
          <c:tx>
            <c:strRef>
              <c:f>'Vol Data'!$J$1</c:f>
              <c:strCache>
                <c:ptCount val="1"/>
              </c:strCache>
            </c:strRef>
          </c:tx>
          <c:layout/>
          <c:overlay val="0"/>
          <c:txPr>
            <a:bodyPr/>
            <a:lstStyle/>
            <a:p>
              <a:pPr>
                <a:defRPr sz="1000" b="1" i="0" u="none" strike="noStrike" baseline="0">
                  <a:solidFill>
                    <a:srgbClr val="000000"/>
                  </a:solidFill>
                  <a:latin typeface="Calibri"/>
                  <a:ea typeface="Calibri"/>
                  <a:cs typeface="Calibri"/>
                </a:defRPr>
              </a:pPr>
              <a:endParaRPr lang="en-US"/>
            </a:p>
          </c:txPr>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30048"/>
        <c:crosses val="autoZero"/>
        <c:crossBetween val="midCat"/>
      </c:valAx>
      <c:spPr>
        <a:ln w="19050" cmpd="sng">
          <a:solidFill>
            <a:srgbClr val="00B050"/>
          </a:solidFill>
        </a:ln>
      </c:spPr>
    </c:plotArea>
    <c:legend>
      <c:legendPos val="b"/>
      <c:layout/>
      <c:overlay val="0"/>
      <c:spPr>
        <a:ln>
          <a:solidFill>
            <a:srgbClr val="00B050"/>
          </a:solid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showDLblsOverMax val="0"/>
  </c:chart>
  <c:spPr>
    <a:ln w="19050">
      <a:solidFill>
        <a:srgbClr val="00B050"/>
      </a:solid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117" workbookViewId="0"/>
  </sheetViews>
  <sheetProtection password="FFAD"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17" workbookViewId="0"/>
  </sheetViews>
  <sheetProtection password="FFAD"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7" workbookViewId="0"/>
  </sheetViews>
  <sheetProtection password="FFAD"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nist.gov/labmetrolog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zoomScaleNormal="100" workbookViewId="0">
      <selection activeCell="A9" sqref="A9:H9"/>
    </sheetView>
  </sheetViews>
  <sheetFormatPr defaultRowHeight="15" x14ac:dyDescent="0.25"/>
  <cols>
    <col min="1" max="8" width="12" customWidth="1"/>
  </cols>
  <sheetData>
    <row r="1" spans="1:8" x14ac:dyDescent="0.25">
      <c r="A1" s="117" t="s">
        <v>53</v>
      </c>
      <c r="B1" s="117"/>
      <c r="C1" s="117"/>
      <c r="D1" s="117"/>
      <c r="E1" s="117"/>
      <c r="F1" s="117"/>
      <c r="G1" s="117"/>
      <c r="H1" s="117"/>
    </row>
    <row r="2" spans="1:8" ht="15.75" thickBot="1" x14ac:dyDescent="0.3"/>
    <row r="3" spans="1:8" ht="15.75" thickTop="1" x14ac:dyDescent="0.25">
      <c r="A3" s="118" t="s">
        <v>42</v>
      </c>
      <c r="B3" s="119"/>
      <c r="C3" s="119"/>
      <c r="D3" s="119"/>
      <c r="E3" s="119"/>
      <c r="F3" s="119"/>
      <c r="G3" s="119"/>
      <c r="H3" s="120"/>
    </row>
    <row r="4" spans="1:8" x14ac:dyDescent="0.25">
      <c r="A4" s="121" t="s">
        <v>54</v>
      </c>
      <c r="B4" s="122"/>
      <c r="C4" s="122"/>
      <c r="D4" s="122"/>
      <c r="E4" s="122"/>
      <c r="F4" s="122"/>
      <c r="G4" s="122"/>
      <c r="H4" s="123"/>
    </row>
    <row r="5" spans="1:8" x14ac:dyDescent="0.25">
      <c r="A5" s="124" t="s">
        <v>55</v>
      </c>
      <c r="B5" s="125"/>
      <c r="C5" s="125"/>
      <c r="D5" s="125"/>
      <c r="E5" s="125"/>
      <c r="F5" s="125"/>
      <c r="G5" s="125"/>
      <c r="H5" s="126"/>
    </row>
    <row r="6" spans="1:8" x14ac:dyDescent="0.25">
      <c r="A6" s="124" t="s">
        <v>43</v>
      </c>
      <c r="B6" s="125"/>
      <c r="C6" s="125"/>
      <c r="D6" s="125"/>
      <c r="E6" s="125"/>
      <c r="F6" s="125"/>
      <c r="G6" s="125"/>
      <c r="H6" s="126"/>
    </row>
    <row r="7" spans="1:8" ht="32.25" customHeight="1" x14ac:dyDescent="0.25">
      <c r="A7" s="127" t="s">
        <v>44</v>
      </c>
      <c r="B7" s="128"/>
      <c r="C7" s="128"/>
      <c r="D7" s="128"/>
      <c r="E7" s="128"/>
      <c r="F7" s="128"/>
      <c r="G7" s="128"/>
      <c r="H7" s="129"/>
    </row>
    <row r="8" spans="1:8" ht="15.75" thickBot="1" x14ac:dyDescent="0.3">
      <c r="A8" s="130" t="s">
        <v>58</v>
      </c>
      <c r="B8" s="131"/>
      <c r="C8" s="131"/>
      <c r="D8" s="131"/>
      <c r="E8" s="131"/>
      <c r="F8" s="131"/>
      <c r="G8" s="131"/>
      <c r="H8" s="132"/>
    </row>
    <row r="9" spans="1:8" ht="15.75" thickTop="1" x14ac:dyDescent="0.25">
      <c r="A9" s="118" t="s">
        <v>45</v>
      </c>
      <c r="B9" s="119"/>
      <c r="C9" s="119"/>
      <c r="D9" s="119"/>
      <c r="E9" s="119"/>
      <c r="F9" s="119"/>
      <c r="G9" s="119"/>
      <c r="H9" s="120"/>
    </row>
    <row r="10" spans="1:8" x14ac:dyDescent="0.25">
      <c r="A10" s="89" t="s">
        <v>4</v>
      </c>
      <c r="B10" s="1" t="s">
        <v>46</v>
      </c>
      <c r="C10" s="105" t="s">
        <v>47</v>
      </c>
      <c r="D10" s="105"/>
      <c r="E10" s="105"/>
      <c r="F10" s="105"/>
      <c r="G10" s="105"/>
      <c r="H10" s="106"/>
    </row>
    <row r="11" spans="1:8" x14ac:dyDescent="0.25">
      <c r="A11" s="90">
        <v>41290</v>
      </c>
      <c r="B11" s="1" t="s">
        <v>33</v>
      </c>
      <c r="C11" s="125" t="s">
        <v>48</v>
      </c>
      <c r="D11" s="125"/>
      <c r="E11" s="125"/>
      <c r="F11" s="125"/>
      <c r="G11" s="125"/>
      <c r="H11" s="126"/>
    </row>
    <row r="12" spans="1:8" x14ac:dyDescent="0.25">
      <c r="A12" s="89"/>
      <c r="B12" s="1"/>
      <c r="C12" s="105"/>
      <c r="D12" s="105"/>
      <c r="E12" s="105"/>
      <c r="F12" s="105"/>
      <c r="G12" s="105"/>
      <c r="H12" s="106"/>
    </row>
    <row r="13" spans="1:8" x14ac:dyDescent="0.25">
      <c r="A13" s="89"/>
      <c r="B13" s="1"/>
      <c r="C13" s="105"/>
      <c r="D13" s="105"/>
      <c r="E13" s="105"/>
      <c r="F13" s="105"/>
      <c r="G13" s="105"/>
      <c r="H13" s="106"/>
    </row>
    <row r="14" spans="1:8" x14ac:dyDescent="0.25">
      <c r="A14" s="89"/>
      <c r="B14" s="1"/>
      <c r="C14" s="105"/>
      <c r="D14" s="105"/>
      <c r="E14" s="105"/>
      <c r="F14" s="105"/>
      <c r="G14" s="105"/>
      <c r="H14" s="106"/>
    </row>
    <row r="15" spans="1:8" x14ac:dyDescent="0.25">
      <c r="A15" s="89"/>
      <c r="B15" s="1"/>
      <c r="C15" s="105"/>
      <c r="D15" s="105"/>
      <c r="E15" s="105"/>
      <c r="F15" s="105"/>
      <c r="G15" s="105"/>
      <c r="H15" s="106"/>
    </row>
    <row r="16" spans="1:8" x14ac:dyDescent="0.25">
      <c r="A16" s="89"/>
      <c r="B16" s="1"/>
      <c r="C16" s="105"/>
      <c r="D16" s="105"/>
      <c r="E16" s="105"/>
      <c r="F16" s="105"/>
      <c r="G16" s="105"/>
      <c r="H16" s="106"/>
    </row>
    <row r="17" spans="1:8" ht="15.75" thickBot="1" x14ac:dyDescent="0.3">
      <c r="A17" s="87"/>
      <c r="B17" s="2"/>
      <c r="C17" s="2"/>
      <c r="D17" s="2"/>
      <c r="E17" s="2"/>
      <c r="F17" s="2"/>
      <c r="G17" s="2"/>
      <c r="H17" s="88"/>
    </row>
    <row r="18" spans="1:8" ht="15.75" thickTop="1" x14ac:dyDescent="0.25">
      <c r="A18" s="91" t="s">
        <v>49</v>
      </c>
      <c r="B18" s="107" t="s">
        <v>50</v>
      </c>
      <c r="C18" s="107"/>
      <c r="D18" s="107"/>
      <c r="E18" s="107"/>
      <c r="F18" s="107"/>
      <c r="G18" s="107"/>
      <c r="H18" s="108"/>
    </row>
    <row r="19" spans="1:8" ht="157.5" customHeight="1" x14ac:dyDescent="0.25">
      <c r="A19" s="92">
        <v>41289</v>
      </c>
      <c r="B19" s="109" t="s">
        <v>51</v>
      </c>
      <c r="C19" s="109"/>
      <c r="D19" s="109"/>
      <c r="E19" s="109"/>
      <c r="F19" s="109"/>
      <c r="G19" s="109"/>
      <c r="H19" s="110"/>
    </row>
    <row r="20" spans="1:8" x14ac:dyDescent="0.25">
      <c r="A20" s="111" t="s">
        <v>52</v>
      </c>
      <c r="B20" s="112"/>
      <c r="C20" s="112"/>
      <c r="D20" s="112"/>
      <c r="E20" s="112"/>
      <c r="F20" s="112"/>
      <c r="G20" s="112"/>
      <c r="H20" s="113"/>
    </row>
    <row r="21" spans="1:8" x14ac:dyDescent="0.25">
      <c r="A21" s="111"/>
      <c r="B21" s="112"/>
      <c r="C21" s="112"/>
      <c r="D21" s="112"/>
      <c r="E21" s="112"/>
      <c r="F21" s="112"/>
      <c r="G21" s="112"/>
      <c r="H21" s="113"/>
    </row>
    <row r="22" spans="1:8" x14ac:dyDescent="0.25">
      <c r="A22" s="111"/>
      <c r="B22" s="112"/>
      <c r="C22" s="112"/>
      <c r="D22" s="112"/>
      <c r="E22" s="112"/>
      <c r="F22" s="112"/>
      <c r="G22" s="112"/>
      <c r="H22" s="113"/>
    </row>
    <row r="23" spans="1:8" ht="15.75" thickBot="1" x14ac:dyDescent="0.3">
      <c r="A23" s="114"/>
      <c r="B23" s="115"/>
      <c r="C23" s="115"/>
      <c r="D23" s="115"/>
      <c r="E23" s="115"/>
      <c r="F23" s="115"/>
      <c r="G23" s="115"/>
      <c r="H23" s="116"/>
    </row>
    <row r="24" spans="1:8" ht="15.75" thickTop="1" x14ac:dyDescent="0.25"/>
  </sheetData>
  <sheetProtection password="FFAD" sheet="1" objects="1" scenarios="1"/>
  <mergeCells count="18">
    <mergeCell ref="C14:H14"/>
    <mergeCell ref="A1:H1"/>
    <mergeCell ref="A3:H3"/>
    <mergeCell ref="A4:H4"/>
    <mergeCell ref="A5:H5"/>
    <mergeCell ref="A6:H6"/>
    <mergeCell ref="A7:H7"/>
    <mergeCell ref="A8:H8"/>
    <mergeCell ref="A9:H9"/>
    <mergeCell ref="C10:H10"/>
    <mergeCell ref="C11:H11"/>
    <mergeCell ref="C12:H12"/>
    <mergeCell ref="C13:H13"/>
    <mergeCell ref="C15:H15"/>
    <mergeCell ref="C16:H16"/>
    <mergeCell ref="B18:H18"/>
    <mergeCell ref="B19:H19"/>
    <mergeCell ref="A20:H23"/>
  </mergeCells>
  <hyperlinks>
    <hyperlink ref="A20" r:id="rId1" display="http://www.nist.gov/labmetrolog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58"/>
  <sheetViews>
    <sheetView zoomScale="90" zoomScaleNormal="90" workbookViewId="0">
      <selection activeCell="C1" sqref="C1:D1"/>
    </sheetView>
  </sheetViews>
  <sheetFormatPr defaultRowHeight="12.75" x14ac:dyDescent="0.2"/>
  <cols>
    <col min="1" max="1" width="6" style="3" customWidth="1"/>
    <col min="2" max="2" width="17.7109375" style="3" bestFit="1" customWidth="1"/>
    <col min="3" max="3" width="13.7109375" style="3" customWidth="1"/>
    <col min="4" max="4" width="13.42578125" style="3" customWidth="1"/>
    <col min="5" max="5" width="13.5703125" style="3" customWidth="1"/>
    <col min="6" max="6" width="14.28515625" style="3" customWidth="1"/>
    <col min="7" max="7" width="17.5703125" style="3" customWidth="1"/>
    <col min="8" max="8" width="13.7109375" style="3" customWidth="1"/>
    <col min="9" max="9" width="10.42578125" style="3" bestFit="1" customWidth="1"/>
    <col min="10" max="10" width="13.7109375" style="4" customWidth="1"/>
    <col min="11" max="11" width="11.140625" style="3" customWidth="1"/>
    <col min="12" max="12" width="18.42578125" style="3" customWidth="1"/>
    <col min="13" max="16" width="13.7109375" style="5" customWidth="1"/>
    <col min="17" max="17" width="13.5703125" style="5" bestFit="1" customWidth="1"/>
    <col min="18" max="18" width="11.7109375" style="5" customWidth="1"/>
    <col min="19" max="19" width="11" style="5" bestFit="1" customWidth="1"/>
    <col min="20" max="20" width="11.7109375" style="5" bestFit="1" customWidth="1"/>
    <col min="21" max="21" width="11" style="5" customWidth="1"/>
    <col min="22" max="24" width="9.140625" style="5"/>
    <col min="25" max="25" width="11" style="5" bestFit="1" customWidth="1"/>
    <col min="26" max="28" width="9.140625" style="5"/>
    <col min="29" max="31" width="10.7109375" style="5" customWidth="1"/>
    <col min="32" max="32" width="11.5703125" style="5" customWidth="1"/>
    <col min="33" max="34" width="9.140625" style="5"/>
    <col min="35" max="35" width="17.140625" style="5" customWidth="1"/>
    <col min="36" max="16384" width="9.140625" style="5"/>
  </cols>
  <sheetData>
    <row r="1" spans="1:39" ht="21.75" customHeight="1" thickTop="1" x14ac:dyDescent="0.2">
      <c r="A1" s="12"/>
      <c r="B1" s="58" t="s">
        <v>8</v>
      </c>
      <c r="C1" s="138"/>
      <c r="D1" s="139"/>
      <c r="E1" s="94"/>
      <c r="F1" s="94"/>
      <c r="G1" s="95" t="s">
        <v>36</v>
      </c>
      <c r="H1" s="59"/>
      <c r="I1" s="60" t="s">
        <v>38</v>
      </c>
      <c r="J1" s="61"/>
      <c r="K1" s="98"/>
      <c r="L1" s="99"/>
      <c r="M1" s="13"/>
      <c r="N1" s="5" t="e">
        <f>$C$1&amp;" 
"&amp;$B$2&amp;"   "&amp;$C$2&amp;"     "&amp;$B$3&amp;"  "&amp;$C$3&amp;" 
"&amp;$Q$4&amp;" 
"&amp;$G$1&amp;"    "&amp;$H$1&amp;"
"&amp;$Q$2&amp;"
"&amp;$Q$3</f>
        <v>#VALUE!</v>
      </c>
    </row>
    <row r="2" spans="1:39" ht="21.75" customHeight="1" x14ac:dyDescent="0.2">
      <c r="A2" s="14"/>
      <c r="B2" s="62" t="s">
        <v>21</v>
      </c>
      <c r="C2" s="136"/>
      <c r="D2" s="137"/>
      <c r="E2" s="78"/>
      <c r="F2" s="78"/>
      <c r="G2" s="73" t="s">
        <v>31</v>
      </c>
      <c r="H2" s="63"/>
      <c r="I2" s="62" t="s">
        <v>0</v>
      </c>
      <c r="J2" s="133"/>
      <c r="K2" s="134"/>
      <c r="L2" s="135"/>
      <c r="M2" s="13"/>
      <c r="Q2" s="5" t="e">
        <f>B5&amp;"  "&amp;ROUND(C5,$H$7)&amp;" "&amp;J1&amp;"    "&amp;"s(t):  "&amp;" "&amp;ROUND($C$6,$H$7)&amp;" "&amp;J1</f>
        <v>#VALUE!</v>
      </c>
      <c r="X2" s="5" t="s">
        <v>35</v>
      </c>
    </row>
    <row r="3" spans="1:39" ht="21.75" customHeight="1" x14ac:dyDescent="0.2">
      <c r="A3" s="14"/>
      <c r="B3" s="62" t="s">
        <v>32</v>
      </c>
      <c r="C3" s="136"/>
      <c r="D3" s="137"/>
      <c r="E3" s="64"/>
      <c r="F3" s="64"/>
      <c r="G3" s="73" t="s">
        <v>37</v>
      </c>
      <c r="H3" s="63"/>
      <c r="I3" s="62" t="s">
        <v>39</v>
      </c>
      <c r="J3" s="65" t="e">
        <f>ROUND(H3*3/H4,2)</f>
        <v>#DIV/0!</v>
      </c>
      <c r="K3" s="66"/>
      <c r="L3" s="67"/>
      <c r="M3" s="13"/>
      <c r="Q3" s="5" t="e">
        <f>B7&amp;"  "&amp;ROUND(C7,$H$7)&amp;" "&amp;J1&amp;"    "&amp;"Ave s(p):  "&amp;" "&amp;ROUND(C8,$H$7)&amp;" "&amp;J1</f>
        <v>#VALUE!</v>
      </c>
      <c r="X3" s="5" t="s">
        <v>16</v>
      </c>
      <c r="AF3" s="5" t="e">
        <f>$AF$9&amp;" 
"&amp;$B$2&amp;"   "&amp;$C$2&amp;"        "&amp;$B$3&amp;"  "&amp;$C$3&amp;" 
"&amp;$G$1&amp;"    "&amp;$H$1&amp;"
"&amp;$Q$2&amp;"
"&amp;$Q$3</f>
        <v>#VALUE!</v>
      </c>
    </row>
    <row r="4" spans="1:39" ht="21.75" customHeight="1" x14ac:dyDescent="0.2">
      <c r="A4" s="14"/>
      <c r="B4" s="62" t="s">
        <v>3</v>
      </c>
      <c r="C4" s="15"/>
      <c r="D4" s="64"/>
      <c r="E4" s="64"/>
      <c r="F4" s="64"/>
      <c r="G4" s="73" t="s">
        <v>1</v>
      </c>
      <c r="H4" s="68"/>
      <c r="I4" s="69" t="str">
        <f>IF($J$1="","",$J$1)</f>
        <v/>
      </c>
      <c r="J4" s="70"/>
      <c r="K4" s="71"/>
      <c r="L4" s="72"/>
      <c r="Q4" s="29" t="str">
        <f>G2&amp;" "&amp;H2&amp;" "&amp;J1&amp;"
"&amp;I2&amp;" "&amp;J2</f>
        <v xml:space="preserve">Accepted Ref  Vol:  
Ref. source: </v>
      </c>
      <c r="X4" s="5" t="s">
        <v>15</v>
      </c>
    </row>
    <row r="5" spans="1:39" ht="21.75" customHeight="1" x14ac:dyDescent="0.2">
      <c r="A5" s="16"/>
      <c r="B5" s="73" t="s">
        <v>11</v>
      </c>
      <c r="C5" s="17" t="str">
        <f>IF(G12="","TBD",AVERAGE(U12:U115))</f>
        <v>TBD</v>
      </c>
      <c r="D5" s="69" t="str">
        <f>IF($J$1="","",$J$1)</f>
        <v/>
      </c>
      <c r="E5" s="93" t="s">
        <v>17</v>
      </c>
      <c r="F5" s="64"/>
      <c r="G5" s="73" t="s">
        <v>2</v>
      </c>
      <c r="H5" s="133"/>
      <c r="I5" s="134"/>
      <c r="J5" s="134"/>
      <c r="K5" s="143"/>
      <c r="L5" s="100"/>
      <c r="N5" s="18"/>
      <c r="O5" s="28"/>
      <c r="Q5" s="29"/>
      <c r="X5" s="5" t="s">
        <v>14</v>
      </c>
      <c r="AI5" s="5" t="e">
        <f>$AI$9&amp;" 
"&amp;$B$2&amp;"   "&amp;$C$2&amp;"        "&amp;$B$3&amp;"  "&amp;$C$3&amp;" 
"&amp;$G$1&amp;"    "&amp;$H$1&amp;"
"&amp;$Q$2&amp;"
"&amp;$Q$3</f>
        <v>#VALUE!</v>
      </c>
    </row>
    <row r="6" spans="1:39" ht="21.75" customHeight="1" x14ac:dyDescent="0.2">
      <c r="A6" s="16"/>
      <c r="B6" s="73" t="s">
        <v>22</v>
      </c>
      <c r="C6" s="17" t="str">
        <f>IF(K13="","TBD",STDEV(U12:U115))</f>
        <v>TBD</v>
      </c>
      <c r="D6" s="69" t="str">
        <f>IF($J$1="","",$J$1)</f>
        <v/>
      </c>
      <c r="E6" s="75" t="str">
        <f>IF(COUNT(U12:U115)=0,"",COUNT(U12:U115)-1)</f>
        <v/>
      </c>
      <c r="F6" s="64"/>
      <c r="G6" s="73" t="s">
        <v>10</v>
      </c>
      <c r="H6" s="140"/>
      <c r="I6" s="141"/>
      <c r="J6" s="141"/>
      <c r="K6" s="142"/>
      <c r="L6" s="100"/>
      <c r="N6" s="18"/>
      <c r="O6" s="28"/>
      <c r="Q6" s="29"/>
    </row>
    <row r="7" spans="1:39" ht="21.75" customHeight="1" x14ac:dyDescent="0.2">
      <c r="A7" s="16"/>
      <c r="B7" s="76" t="s">
        <v>25</v>
      </c>
      <c r="C7" s="77" t="str">
        <f>IF(J12="","TBD",AVERAGE(Z12:Z115))</f>
        <v>TBD</v>
      </c>
      <c r="D7" s="69" t="str">
        <f>IF($J$1="","",$J$1)</f>
        <v/>
      </c>
      <c r="E7" s="78"/>
      <c r="F7" s="74"/>
      <c r="G7" s="57" t="s">
        <v>40</v>
      </c>
      <c r="H7" s="63">
        <v>3</v>
      </c>
      <c r="I7" s="79" t="s">
        <v>41</v>
      </c>
      <c r="J7" s="65"/>
      <c r="K7" s="103"/>
      <c r="L7" s="101"/>
      <c r="N7" s="30"/>
      <c r="AF7" s="31" t="str">
        <f>AG11&amp;":"</f>
        <v>Warning (s(p)*2)
 ():</v>
      </c>
      <c r="AG7" s="28" t="e">
        <f>ROUND(AG12,4)</f>
        <v>#VALUE!</v>
      </c>
      <c r="AI7" s="31" t="str">
        <f>AJ11&amp;":"</f>
        <v>Warning (R-bar*2.512)
 ():</v>
      </c>
      <c r="AJ7" s="28" t="e">
        <f>ROUND(AJ12,4)</f>
        <v>#VALUE!</v>
      </c>
    </row>
    <row r="8" spans="1:39" ht="21.75" customHeight="1" thickBot="1" x14ac:dyDescent="0.25">
      <c r="A8" s="19"/>
      <c r="B8" s="80" t="s">
        <v>20</v>
      </c>
      <c r="C8" s="81" t="str">
        <f>IF(K12="","TBD",AVERAGE(AC12:AC115))</f>
        <v>TBD</v>
      </c>
      <c r="D8" s="82" t="str">
        <f>IF($J$1="","",$J$1)</f>
        <v/>
      </c>
      <c r="E8" s="82"/>
      <c r="F8" s="96"/>
      <c r="G8" s="97"/>
      <c r="H8" s="104"/>
      <c r="I8" s="104"/>
      <c r="J8" s="104"/>
      <c r="K8" s="104"/>
      <c r="L8" s="102"/>
      <c r="M8" s="13"/>
      <c r="AF8" s="31" t="str">
        <f>AF11&amp;":"</f>
        <v>Control (s(p)*3)
 ():</v>
      </c>
      <c r="AG8" s="28" t="e">
        <f>ROUND(AF12,4)</f>
        <v>#VALUE!</v>
      </c>
      <c r="AI8" s="31" t="str">
        <f>AI11&amp;":"</f>
        <v>Control (R-bar*3.267)
 ():</v>
      </c>
      <c r="AJ8" s="28" t="e">
        <f>ROUND(AI12,4)</f>
        <v>#VALUE!</v>
      </c>
    </row>
    <row r="9" spans="1:39" ht="20.100000000000001" customHeight="1" thickTop="1" x14ac:dyDescent="0.2">
      <c r="C9" s="32" t="str">
        <f>P11&amp;":"</f>
        <v>Lower Warning
(x-bar - 2s)
 ():</v>
      </c>
      <c r="D9" s="3" t="e">
        <f>ROUND(P12,4)</f>
        <v>#VALUE!</v>
      </c>
      <c r="H9" s="32" t="str">
        <f>O11&amp;":"</f>
        <v>Upper Warning
(x-bar + 2s)
 ():</v>
      </c>
      <c r="I9" s="3" t="e">
        <f>ROUND(O12,4)</f>
        <v>#VALUE!</v>
      </c>
      <c r="M9" s="33"/>
      <c r="N9" s="33" t="s">
        <v>34</v>
      </c>
      <c r="O9" s="33"/>
      <c r="P9" s="33"/>
      <c r="Q9" s="33"/>
      <c r="R9" s="33"/>
      <c r="S9" s="33"/>
      <c r="T9" s="33"/>
      <c r="U9" s="33"/>
      <c r="V9" s="33"/>
      <c r="W9" s="33"/>
      <c r="X9" s="7"/>
      <c r="Y9" s="7"/>
      <c r="Z9" s="147" t="str">
        <f>CONCATENATE("Observed Range"&amp;"
 ("&amp;J1&amp;")")</f>
        <v>Observed Range
 ()</v>
      </c>
      <c r="AA9" s="7"/>
      <c r="AB9" s="7"/>
      <c r="AC9" s="148" t="str">
        <f>CONCATENATE("Process Standard Deviation "&amp;"
 ("&amp;J1&amp;")")</f>
        <v>Process Standard Deviation 
 ()</v>
      </c>
      <c r="AD9" s="34"/>
      <c r="AE9" s="9"/>
      <c r="AF9" s="8" t="s">
        <v>23</v>
      </c>
      <c r="AG9" s="9"/>
      <c r="AH9" s="7"/>
      <c r="AI9" s="7" t="s">
        <v>24</v>
      </c>
      <c r="AJ9" s="7"/>
      <c r="AK9" s="7"/>
    </row>
    <row r="10" spans="1:39" ht="18.75" customHeight="1" thickBot="1" x14ac:dyDescent="0.25">
      <c r="C10" s="32" t="str">
        <f>R11&amp;":"</f>
        <v>Lower Control
(x-bar - 3s)
 ():</v>
      </c>
      <c r="D10" s="3" t="e">
        <f>ROUND(R12,4)</f>
        <v>#VALUE!</v>
      </c>
      <c r="H10" s="32" t="str">
        <f>Q11&amp;":"</f>
        <v>Upper Control
(x-bar + 3s)
 ():</v>
      </c>
      <c r="I10" s="3" t="e">
        <f>ROUND(Q12,4)</f>
        <v>#VALUE!</v>
      </c>
      <c r="M10" s="149" t="str">
        <f>CONCATENATE("Mean"&amp;"
 ("&amp;J1&amp;")")</f>
        <v>Mean
 ()</v>
      </c>
      <c r="N10" s="149" t="str">
        <f>CONCATENATE("Bias of Mean
From Reference"&amp;"
 ("&amp;J1&amp;")")</f>
        <v>Bias of Mean
From Reference
 ()</v>
      </c>
      <c r="O10" s="150" t="s">
        <v>12</v>
      </c>
      <c r="P10" s="150"/>
      <c r="Q10" s="150" t="s">
        <v>13</v>
      </c>
      <c r="R10" s="150"/>
      <c r="S10" s="33"/>
      <c r="T10" s="33"/>
      <c r="U10" s="149" t="str">
        <f>CONCATENATE("Data in Calculations"&amp;"
 ("&amp;J1&amp;")")</f>
        <v>Data in Calculations
 ()</v>
      </c>
      <c r="V10" s="149" t="str">
        <f>CONCATENATE("Data in calculations for Chart"&amp;"
 ("&amp;J1&amp;")")</f>
        <v>Data in calculations for Chart
 ()</v>
      </c>
      <c r="W10" s="149" t="str">
        <f>CONCATENATE("Data not in calculations for chart"&amp;"
 ("&amp;J1&amp;")")</f>
        <v>Data not in calculations for chart
 ()</v>
      </c>
      <c r="X10" s="35"/>
      <c r="Y10" s="35"/>
      <c r="Z10" s="147"/>
      <c r="AA10" s="35"/>
      <c r="AB10" s="35"/>
      <c r="AC10" s="148"/>
      <c r="AD10" s="34"/>
      <c r="AE10" s="8"/>
      <c r="AF10" s="144"/>
      <c r="AG10" s="144"/>
      <c r="AH10" s="145"/>
      <c r="AI10" s="145"/>
      <c r="AJ10" s="145"/>
      <c r="AK10" s="145"/>
      <c r="AL10" s="146"/>
      <c r="AM10" s="146"/>
    </row>
    <row r="11" spans="1:39" ht="67.5" customHeight="1" thickTop="1" thickBot="1" x14ac:dyDescent="0.25">
      <c r="A11" s="86" t="s">
        <v>7</v>
      </c>
      <c r="B11" s="36" t="s">
        <v>4</v>
      </c>
      <c r="C11" s="37" t="s">
        <v>5</v>
      </c>
      <c r="D11" s="37" t="s">
        <v>6</v>
      </c>
      <c r="E11" s="37" t="s">
        <v>56</v>
      </c>
      <c r="F11" s="37" t="s">
        <v>57</v>
      </c>
      <c r="G11" s="10" t="str">
        <f>CONCATENATE("Ave 2 Runs"&amp;"
 ("&amp;J1&amp;")")</f>
        <v>Ave 2 Runs
 ()</v>
      </c>
      <c r="H11" s="10" t="str">
        <f>CONCATENATE("Uncertainty"&amp;"
 ("&amp;J1&amp;")")</f>
        <v>Uncertainty
 ()</v>
      </c>
      <c r="I11" s="10" t="s">
        <v>9</v>
      </c>
      <c r="J11" s="38" t="str">
        <f>CONCATENATE("Observed Range"&amp;"
 ("&amp;J1&amp;")")</f>
        <v>Observed Range
 ()</v>
      </c>
      <c r="K11" s="38" t="str">
        <f>CONCATENATE("Process Standard Deviation "&amp;"
 ("&amp;J1&amp;")")</f>
        <v>Process Standard Deviation 
 ()</v>
      </c>
      <c r="L11" s="11" t="str">
        <f>CONCATENATE("Bias of value
from Mean
Red &gt;3S , Yellow&gt;2s"&amp;"
 ("&amp;J1&amp;")")</f>
        <v>Bias of value
from Mean
Red &gt;3S , Yellow&gt;2s
 ()</v>
      </c>
      <c r="M11" s="149"/>
      <c r="N11" s="150"/>
      <c r="O11" s="6" t="str">
        <f>CONCATENATE("Upper Warning
(x-bar + 2s)"&amp;"
 ("&amp;J1&amp;")")</f>
        <v>Upper Warning
(x-bar + 2s)
 ()</v>
      </c>
      <c r="P11" s="6" t="str">
        <f>CONCATENATE("Lower Warning
(x-bar - 2s)"&amp;"
 ("&amp;J1&amp;")")</f>
        <v>Lower Warning
(x-bar - 2s)
 ()</v>
      </c>
      <c r="Q11" s="6" t="str">
        <f>CONCATENATE("Upper Control
(x-bar + 3s)"&amp;"
 ("&amp;J1&amp;")")</f>
        <v>Upper Control
(x-bar + 3s)
 ()</v>
      </c>
      <c r="R11" s="6" t="str">
        <f>CONCATENATE("Lower Control
(x-bar - 3s)"&amp;"
 ("&amp;J1&amp;")")</f>
        <v>Lower Control
(x-bar - 3s)
 ()</v>
      </c>
      <c r="S11" s="6" t="str">
        <f>CONCATENATE("Reference Value"&amp;"
 ("&amp;J1&amp;")")</f>
        <v>Reference Value
 ()</v>
      </c>
      <c r="T11" s="39" t="str">
        <f>CONCATENATE("Uncertainty of Reference"&amp;"
 ("&amp;J1&amp;")")</f>
        <v>Uncertainty of Reference
 ()</v>
      </c>
      <c r="U11" s="149"/>
      <c r="V11" s="149"/>
      <c r="W11" s="149"/>
      <c r="X11" s="40" t="s">
        <v>18</v>
      </c>
      <c r="Y11" s="41" t="s">
        <v>19</v>
      </c>
      <c r="Z11" s="42" t="s">
        <v>28</v>
      </c>
      <c r="AA11" s="41" t="s">
        <v>29</v>
      </c>
      <c r="AB11" s="41" t="s">
        <v>30</v>
      </c>
      <c r="AC11" s="34" t="s">
        <v>28</v>
      </c>
      <c r="AD11" s="34" t="s">
        <v>29</v>
      </c>
      <c r="AE11" s="34" t="s">
        <v>30</v>
      </c>
      <c r="AF11" s="34" t="str">
        <f>CONCATENATE("Control (s(p)*3)"&amp;"
 ("&amp;J1&amp;")")</f>
        <v>Control (s(p)*3)
 ()</v>
      </c>
      <c r="AG11" s="34" t="str">
        <f>CONCATENATE("Warning (s(p)*2)"&amp;"
 ("&amp;J1&amp;")")</f>
        <v>Warning (s(p)*2)
 ()</v>
      </c>
      <c r="AH11" s="7" t="s">
        <v>26</v>
      </c>
      <c r="AI11" s="41" t="str">
        <f>CONCATENATE("Control (R-bar*3.267)"&amp;"
 ("&amp;J1&amp;")")</f>
        <v>Control (R-bar*3.267)
 ()</v>
      </c>
      <c r="AJ11" s="41" t="str">
        <f>CONCATENATE("Warning (R-bar*2.512)"&amp;"
 ("&amp;J1&amp;")")</f>
        <v>Warning (R-bar*2.512)
 ()</v>
      </c>
      <c r="AK11" s="7" t="s">
        <v>27</v>
      </c>
    </row>
    <row r="12" spans="1:39" ht="20.100000000000001" customHeight="1" thickTop="1" x14ac:dyDescent="0.2">
      <c r="A12" s="85">
        <v>1</v>
      </c>
      <c r="B12" s="20"/>
      <c r="C12" s="21"/>
      <c r="D12" s="21"/>
      <c r="E12" s="21"/>
      <c r="F12" s="21"/>
      <c r="G12" s="43" t="str">
        <f>IF(E12="","",IF(F12="","",AVERAGE(E12:F12)))</f>
        <v/>
      </c>
      <c r="H12" s="21"/>
      <c r="I12" s="21" t="s">
        <v>15</v>
      </c>
      <c r="J12" s="43" t="str">
        <f>IF(E12="","",IF(F12="","",ABS(E12-F12)))</f>
        <v/>
      </c>
      <c r="K12" s="44" t="str">
        <f>IF(E12="","",IF(F12="","",STDEV(E12:F12)))</f>
        <v/>
      </c>
      <c r="L12" s="45" t="str">
        <f t="shared" ref="L12:L43" si="0">IF(G12="","",G12-$C$5)</f>
        <v/>
      </c>
      <c r="M12" s="46" t="str">
        <f t="shared" ref="M12:M43" si="1">$C$5</f>
        <v>TBD</v>
      </c>
      <c r="N12" s="46" t="e">
        <f t="shared" ref="N12:N43" si="2">M12-$H$2</f>
        <v>#VALUE!</v>
      </c>
      <c r="O12" s="46" t="e">
        <f t="shared" ref="O12:O43" si="3">M12+2*$C$6</f>
        <v>#VALUE!</v>
      </c>
      <c r="P12" s="46" t="e">
        <f t="shared" ref="P12:P43" si="4">M12-2*$C$6</f>
        <v>#VALUE!</v>
      </c>
      <c r="Q12" s="46" t="e">
        <f t="shared" ref="Q12:Q43" si="5">M12+3*$C$6</f>
        <v>#VALUE!</v>
      </c>
      <c r="R12" s="46" t="e">
        <f t="shared" ref="R12:R43" si="6">M12-3*$C$6</f>
        <v>#VALUE!</v>
      </c>
      <c r="S12" s="46">
        <f t="shared" ref="S12:S43" si="7">$H$2</f>
        <v>0</v>
      </c>
      <c r="T12" s="46">
        <f t="shared" ref="T12:T43" si="8">$H$3</f>
        <v>0</v>
      </c>
      <c r="U12" s="46" t="str">
        <f>IF(G12="","",IF(I12="","",(IF(I12="Y",G12,""))))</f>
        <v/>
      </c>
      <c r="V12" s="46" t="e">
        <f t="shared" ref="V12:V43" si="9">IF(G12="",#N/A,IF(I12="Y",G12,#N/A))</f>
        <v>#N/A</v>
      </c>
      <c r="W12" s="33" t="e">
        <f t="shared" ref="W12:W43" si="10">IF(G12="",#N/A,IF(I12&lt;&gt;"y",G12,#N/A))</f>
        <v>#N/A</v>
      </c>
      <c r="X12" s="40" t="str">
        <f>IF(E12="","",IF(I12="","",(IF(I12="Y",E12,""))))</f>
        <v/>
      </c>
      <c r="Y12" s="40" t="str">
        <f>IF(F12="","",IF(I12="","",(IF(I12="Y",F12,""))))</f>
        <v/>
      </c>
      <c r="Z12" s="47" t="str">
        <f>IF(J12="","",IF(I12="","",(IF(I12="Y",J12,""))))</f>
        <v/>
      </c>
      <c r="AA12" s="47" t="e">
        <f>IF(J12="",#N/A,IF(I12="Y",J12,#N/A))</f>
        <v>#N/A</v>
      </c>
      <c r="AB12" s="7" t="e">
        <f>IF(J12="",#N/A,IF(I12&lt;&gt;"y",J12,#N/A))</f>
        <v>#N/A</v>
      </c>
      <c r="AC12" s="48" t="str">
        <f>IF(X12="","",STDEV(X12:Y12))</f>
        <v/>
      </c>
      <c r="AD12" s="49" t="e">
        <f>IF(K12="",#N/A,IF(I12="Y",K12,#N/A))</f>
        <v>#N/A</v>
      </c>
      <c r="AE12" s="9" t="e">
        <f>IF(K12="",#N/A,IF(I12&lt;&gt;"y",K12,#N/A))</f>
        <v>#N/A</v>
      </c>
      <c r="AF12" s="8" t="e">
        <f>3*$C$8</f>
        <v>#VALUE!</v>
      </c>
      <c r="AG12" s="8" t="e">
        <f>2*$C$8</f>
        <v>#VALUE!</v>
      </c>
      <c r="AH12" s="50" t="str">
        <f>$C$8</f>
        <v>TBD</v>
      </c>
      <c r="AI12" s="35" t="e">
        <f>3.267*$C$7</f>
        <v>#VALUE!</v>
      </c>
      <c r="AJ12" s="35" t="e">
        <f>2.512*$C$7</f>
        <v>#VALUE!</v>
      </c>
      <c r="AK12" s="50" t="str">
        <f>$C$7</f>
        <v>TBD</v>
      </c>
    </row>
    <row r="13" spans="1:39" ht="20.100000000000001" customHeight="1" x14ac:dyDescent="0.2">
      <c r="A13" s="83">
        <f>A12+1</f>
        <v>2</v>
      </c>
      <c r="B13" s="22"/>
      <c r="C13" s="23"/>
      <c r="D13" s="23"/>
      <c r="E13" s="23"/>
      <c r="F13" s="23"/>
      <c r="G13" s="51" t="str">
        <f t="shared" ref="G13:G76" si="11">IF(E13="","",IF(F13="","",AVERAGE(E13:F13)))</f>
        <v/>
      </c>
      <c r="H13" s="23"/>
      <c r="I13" s="23" t="s">
        <v>15</v>
      </c>
      <c r="J13" s="51" t="str">
        <f t="shared" ref="J13:J76" si="12">IF(E13="","",IF(F13="","",ABS(E13-F13)))</f>
        <v/>
      </c>
      <c r="K13" s="52" t="str">
        <f t="shared" ref="K13:K76" si="13">IF(E13="","",IF(F13="","",STDEV(E13:F13)))</f>
        <v/>
      </c>
      <c r="L13" s="53" t="str">
        <f t="shared" si="0"/>
        <v/>
      </c>
      <c r="M13" s="46" t="str">
        <f t="shared" si="1"/>
        <v>TBD</v>
      </c>
      <c r="N13" s="46" t="e">
        <f t="shared" si="2"/>
        <v>#VALUE!</v>
      </c>
      <c r="O13" s="46" t="e">
        <f t="shared" si="3"/>
        <v>#VALUE!</v>
      </c>
      <c r="P13" s="46" t="e">
        <f t="shared" si="4"/>
        <v>#VALUE!</v>
      </c>
      <c r="Q13" s="46" t="e">
        <f t="shared" si="5"/>
        <v>#VALUE!</v>
      </c>
      <c r="R13" s="46" t="e">
        <f t="shared" si="6"/>
        <v>#VALUE!</v>
      </c>
      <c r="S13" s="46">
        <f t="shared" si="7"/>
        <v>0</v>
      </c>
      <c r="T13" s="46">
        <f t="shared" si="8"/>
        <v>0</v>
      </c>
      <c r="U13" s="46" t="str">
        <f t="shared" ref="U13:U76" si="14">IF(G13="","",IF(I13="","",(IF(I13="Y",G13,""))))</f>
        <v/>
      </c>
      <c r="V13" s="46" t="e">
        <f t="shared" si="9"/>
        <v>#N/A</v>
      </c>
      <c r="W13" s="33" t="e">
        <f t="shared" si="10"/>
        <v>#N/A</v>
      </c>
      <c r="X13" s="40" t="str">
        <f t="shared" ref="X13:X76" si="15">IF(E13="","",IF(I13="","",(IF(I13="Y",E13,""))))</f>
        <v/>
      </c>
      <c r="Y13" s="40" t="str">
        <f t="shared" ref="Y13:Y76" si="16">IF(F13="","",IF(I13="","",(IF(I13="Y",F13,""))))</f>
        <v/>
      </c>
      <c r="Z13" s="47" t="str">
        <f t="shared" ref="Z13:Z76" si="17">IF(J13="","",IF(I13="","",(IF(I13="Y",J13,""))))</f>
        <v/>
      </c>
      <c r="AA13" s="47" t="e">
        <f>IF(J13="",#N/A,IF(I13="Y",J13,#N/A))</f>
        <v>#N/A</v>
      </c>
      <c r="AB13" s="7" t="e">
        <f t="shared" ref="AB13:AB76" si="18">IF(J13="",#N/A,IF(I13&lt;&gt;"y",J13,#N/A))</f>
        <v>#N/A</v>
      </c>
      <c r="AC13" s="48" t="str">
        <f>IF(X13="","",STDEV(X13:Y13))</f>
        <v/>
      </c>
      <c r="AD13" s="49" t="e">
        <f t="shared" ref="AD13:AD76" si="19">IF(K13="",#N/A,IF(I13="Y",K13,#N/A))</f>
        <v>#N/A</v>
      </c>
      <c r="AE13" s="9" t="e">
        <f t="shared" ref="AE13:AE76" si="20">IF(K13="",#N/A,IF(I13&lt;&gt;"y",K13,#N/A))</f>
        <v>#N/A</v>
      </c>
      <c r="AF13" s="8" t="e">
        <f t="shared" ref="AF13:AF76" si="21">3*$C$8</f>
        <v>#VALUE!</v>
      </c>
      <c r="AG13" s="8" t="e">
        <f t="shared" ref="AG13:AG76" si="22">2*$C$8</f>
        <v>#VALUE!</v>
      </c>
      <c r="AH13" s="50" t="str">
        <f t="shared" ref="AH13:AH76" si="23">$C$8</f>
        <v>TBD</v>
      </c>
      <c r="AI13" s="35" t="e">
        <f t="shared" ref="AI13:AI76" si="24">3.267*$C$7</f>
        <v>#VALUE!</v>
      </c>
      <c r="AJ13" s="35" t="e">
        <f t="shared" ref="AJ13:AJ76" si="25">2.512*$C$7</f>
        <v>#VALUE!</v>
      </c>
      <c r="AK13" s="50" t="str">
        <f t="shared" ref="AK13:AK76" si="26">$C$7</f>
        <v>TBD</v>
      </c>
    </row>
    <row r="14" spans="1:39" ht="20.100000000000001" customHeight="1" x14ac:dyDescent="0.2">
      <c r="A14" s="83">
        <f t="shared" ref="A14:A46" si="27">A13+1</f>
        <v>3</v>
      </c>
      <c r="B14" s="22"/>
      <c r="C14" s="23"/>
      <c r="D14" s="23"/>
      <c r="E14" s="23"/>
      <c r="F14" s="23"/>
      <c r="G14" s="51" t="str">
        <f t="shared" si="11"/>
        <v/>
      </c>
      <c r="H14" s="23"/>
      <c r="I14" s="23" t="s">
        <v>15</v>
      </c>
      <c r="J14" s="51" t="str">
        <f t="shared" si="12"/>
        <v/>
      </c>
      <c r="K14" s="52" t="str">
        <f t="shared" si="13"/>
        <v/>
      </c>
      <c r="L14" s="53" t="str">
        <f t="shared" si="0"/>
        <v/>
      </c>
      <c r="M14" s="46" t="str">
        <f t="shared" si="1"/>
        <v>TBD</v>
      </c>
      <c r="N14" s="46" t="e">
        <f t="shared" si="2"/>
        <v>#VALUE!</v>
      </c>
      <c r="O14" s="46" t="e">
        <f t="shared" si="3"/>
        <v>#VALUE!</v>
      </c>
      <c r="P14" s="46" t="e">
        <f t="shared" si="4"/>
        <v>#VALUE!</v>
      </c>
      <c r="Q14" s="46" t="e">
        <f t="shared" si="5"/>
        <v>#VALUE!</v>
      </c>
      <c r="R14" s="46" t="e">
        <f t="shared" si="6"/>
        <v>#VALUE!</v>
      </c>
      <c r="S14" s="46">
        <f t="shared" si="7"/>
        <v>0</v>
      </c>
      <c r="T14" s="46">
        <f t="shared" si="8"/>
        <v>0</v>
      </c>
      <c r="U14" s="46" t="str">
        <f t="shared" si="14"/>
        <v/>
      </c>
      <c r="V14" s="46" t="e">
        <f t="shared" si="9"/>
        <v>#N/A</v>
      </c>
      <c r="W14" s="33" t="e">
        <f t="shared" si="10"/>
        <v>#N/A</v>
      </c>
      <c r="X14" s="40" t="str">
        <f t="shared" si="15"/>
        <v/>
      </c>
      <c r="Y14" s="40" t="str">
        <f t="shared" si="16"/>
        <v/>
      </c>
      <c r="Z14" s="47" t="str">
        <f t="shared" si="17"/>
        <v/>
      </c>
      <c r="AA14" s="47" t="e">
        <f>IF(J14="",#N/A,IF(I14="Y",J14,#N/A))</f>
        <v>#N/A</v>
      </c>
      <c r="AB14" s="7" t="e">
        <f t="shared" si="18"/>
        <v>#N/A</v>
      </c>
      <c r="AC14" s="48" t="str">
        <f t="shared" ref="AC14:AC77" si="28">IF(X14="","",STDEV(X14:Y14))</f>
        <v/>
      </c>
      <c r="AD14" s="49" t="e">
        <f t="shared" si="19"/>
        <v>#N/A</v>
      </c>
      <c r="AE14" s="9" t="e">
        <f t="shared" si="20"/>
        <v>#N/A</v>
      </c>
      <c r="AF14" s="8" t="e">
        <f t="shared" si="21"/>
        <v>#VALUE!</v>
      </c>
      <c r="AG14" s="8" t="e">
        <f t="shared" si="22"/>
        <v>#VALUE!</v>
      </c>
      <c r="AH14" s="50" t="str">
        <f t="shared" si="23"/>
        <v>TBD</v>
      </c>
      <c r="AI14" s="35" t="e">
        <f t="shared" si="24"/>
        <v>#VALUE!</v>
      </c>
      <c r="AJ14" s="35" t="e">
        <f t="shared" si="25"/>
        <v>#VALUE!</v>
      </c>
      <c r="AK14" s="50" t="str">
        <f t="shared" si="26"/>
        <v>TBD</v>
      </c>
    </row>
    <row r="15" spans="1:39" ht="20.100000000000001" customHeight="1" x14ac:dyDescent="0.2">
      <c r="A15" s="83">
        <f t="shared" si="27"/>
        <v>4</v>
      </c>
      <c r="B15" s="22"/>
      <c r="C15" s="23"/>
      <c r="D15" s="23"/>
      <c r="E15" s="23"/>
      <c r="F15" s="23"/>
      <c r="G15" s="51" t="str">
        <f t="shared" si="11"/>
        <v/>
      </c>
      <c r="H15" s="23"/>
      <c r="I15" s="23" t="s">
        <v>15</v>
      </c>
      <c r="J15" s="51" t="str">
        <f t="shared" si="12"/>
        <v/>
      </c>
      <c r="K15" s="52" t="str">
        <f t="shared" si="13"/>
        <v/>
      </c>
      <c r="L15" s="53" t="str">
        <f t="shared" si="0"/>
        <v/>
      </c>
      <c r="M15" s="46" t="str">
        <f t="shared" si="1"/>
        <v>TBD</v>
      </c>
      <c r="N15" s="46" t="e">
        <f t="shared" si="2"/>
        <v>#VALUE!</v>
      </c>
      <c r="O15" s="46" t="e">
        <f t="shared" si="3"/>
        <v>#VALUE!</v>
      </c>
      <c r="P15" s="46" t="e">
        <f t="shared" si="4"/>
        <v>#VALUE!</v>
      </c>
      <c r="Q15" s="46" t="e">
        <f t="shared" si="5"/>
        <v>#VALUE!</v>
      </c>
      <c r="R15" s="46" t="e">
        <f t="shared" si="6"/>
        <v>#VALUE!</v>
      </c>
      <c r="S15" s="46">
        <f t="shared" si="7"/>
        <v>0</v>
      </c>
      <c r="T15" s="46">
        <f t="shared" si="8"/>
        <v>0</v>
      </c>
      <c r="U15" s="46" t="str">
        <f t="shared" si="14"/>
        <v/>
      </c>
      <c r="V15" s="46" t="e">
        <f t="shared" si="9"/>
        <v>#N/A</v>
      </c>
      <c r="W15" s="33" t="e">
        <f t="shared" si="10"/>
        <v>#N/A</v>
      </c>
      <c r="X15" s="40" t="str">
        <f t="shared" si="15"/>
        <v/>
      </c>
      <c r="Y15" s="40" t="str">
        <f t="shared" si="16"/>
        <v/>
      </c>
      <c r="Z15" s="47" t="str">
        <f t="shared" si="17"/>
        <v/>
      </c>
      <c r="AA15" s="47" t="e">
        <f>IF(J15="",#N/A,IF(I15="Y",J15,#N/A))</f>
        <v>#N/A</v>
      </c>
      <c r="AB15" s="7" t="e">
        <f t="shared" si="18"/>
        <v>#N/A</v>
      </c>
      <c r="AC15" s="48" t="str">
        <f t="shared" si="28"/>
        <v/>
      </c>
      <c r="AD15" s="49" t="e">
        <f t="shared" si="19"/>
        <v>#N/A</v>
      </c>
      <c r="AE15" s="9" t="e">
        <f t="shared" si="20"/>
        <v>#N/A</v>
      </c>
      <c r="AF15" s="8" t="e">
        <f t="shared" si="21"/>
        <v>#VALUE!</v>
      </c>
      <c r="AG15" s="8" t="e">
        <f t="shared" si="22"/>
        <v>#VALUE!</v>
      </c>
      <c r="AH15" s="50" t="str">
        <f t="shared" si="23"/>
        <v>TBD</v>
      </c>
      <c r="AI15" s="35" t="e">
        <f t="shared" si="24"/>
        <v>#VALUE!</v>
      </c>
      <c r="AJ15" s="35" t="e">
        <f t="shared" si="25"/>
        <v>#VALUE!</v>
      </c>
      <c r="AK15" s="50" t="str">
        <f t="shared" si="26"/>
        <v>TBD</v>
      </c>
    </row>
    <row r="16" spans="1:39" ht="20.100000000000001" customHeight="1" x14ac:dyDescent="0.2">
      <c r="A16" s="83">
        <f t="shared" si="27"/>
        <v>5</v>
      </c>
      <c r="B16" s="22"/>
      <c r="C16" s="23"/>
      <c r="D16" s="23"/>
      <c r="E16" s="23"/>
      <c r="F16" s="23"/>
      <c r="G16" s="51" t="str">
        <f t="shared" si="11"/>
        <v/>
      </c>
      <c r="H16" s="23"/>
      <c r="I16" s="23" t="s">
        <v>15</v>
      </c>
      <c r="J16" s="51" t="str">
        <f t="shared" si="12"/>
        <v/>
      </c>
      <c r="K16" s="52" t="str">
        <f t="shared" si="13"/>
        <v/>
      </c>
      <c r="L16" s="53" t="str">
        <f t="shared" si="0"/>
        <v/>
      </c>
      <c r="M16" s="46" t="str">
        <f t="shared" si="1"/>
        <v>TBD</v>
      </c>
      <c r="N16" s="46" t="e">
        <f t="shared" si="2"/>
        <v>#VALUE!</v>
      </c>
      <c r="O16" s="46" t="e">
        <f t="shared" si="3"/>
        <v>#VALUE!</v>
      </c>
      <c r="P16" s="46" t="e">
        <f t="shared" si="4"/>
        <v>#VALUE!</v>
      </c>
      <c r="Q16" s="46" t="e">
        <f t="shared" si="5"/>
        <v>#VALUE!</v>
      </c>
      <c r="R16" s="46" t="e">
        <f t="shared" si="6"/>
        <v>#VALUE!</v>
      </c>
      <c r="S16" s="46">
        <f t="shared" si="7"/>
        <v>0</v>
      </c>
      <c r="T16" s="46">
        <f t="shared" si="8"/>
        <v>0</v>
      </c>
      <c r="U16" s="46" t="str">
        <f t="shared" si="14"/>
        <v/>
      </c>
      <c r="V16" s="46" t="e">
        <f t="shared" si="9"/>
        <v>#N/A</v>
      </c>
      <c r="W16" s="33" t="e">
        <f t="shared" si="10"/>
        <v>#N/A</v>
      </c>
      <c r="X16" s="40" t="str">
        <f t="shared" si="15"/>
        <v/>
      </c>
      <c r="Y16" s="40" t="str">
        <f t="shared" si="16"/>
        <v/>
      </c>
      <c r="Z16" s="47" t="str">
        <f t="shared" si="17"/>
        <v/>
      </c>
      <c r="AA16" s="47" t="e">
        <f t="shared" ref="AA16:AA79" si="29">IF(J16="",#N/A,IF(I16="Y",J16,#N/A))</f>
        <v>#N/A</v>
      </c>
      <c r="AB16" s="7" t="e">
        <f t="shared" si="18"/>
        <v>#N/A</v>
      </c>
      <c r="AC16" s="48" t="str">
        <f t="shared" si="28"/>
        <v/>
      </c>
      <c r="AD16" s="49" t="e">
        <f t="shared" si="19"/>
        <v>#N/A</v>
      </c>
      <c r="AE16" s="9" t="e">
        <f t="shared" si="20"/>
        <v>#N/A</v>
      </c>
      <c r="AF16" s="8" t="e">
        <f t="shared" si="21"/>
        <v>#VALUE!</v>
      </c>
      <c r="AG16" s="8" t="e">
        <f t="shared" si="22"/>
        <v>#VALUE!</v>
      </c>
      <c r="AH16" s="50" t="str">
        <f t="shared" si="23"/>
        <v>TBD</v>
      </c>
      <c r="AI16" s="35" t="e">
        <f t="shared" si="24"/>
        <v>#VALUE!</v>
      </c>
      <c r="AJ16" s="35" t="e">
        <f t="shared" si="25"/>
        <v>#VALUE!</v>
      </c>
      <c r="AK16" s="50" t="str">
        <f t="shared" si="26"/>
        <v>TBD</v>
      </c>
    </row>
    <row r="17" spans="1:37" ht="20.100000000000001" customHeight="1" x14ac:dyDescent="0.2">
      <c r="A17" s="83">
        <f t="shared" si="27"/>
        <v>6</v>
      </c>
      <c r="B17" s="22"/>
      <c r="C17" s="23"/>
      <c r="D17" s="23"/>
      <c r="E17" s="23"/>
      <c r="F17" s="23"/>
      <c r="G17" s="51" t="str">
        <f t="shared" si="11"/>
        <v/>
      </c>
      <c r="H17" s="23"/>
      <c r="I17" s="23" t="s">
        <v>15</v>
      </c>
      <c r="J17" s="51" t="str">
        <f t="shared" si="12"/>
        <v/>
      </c>
      <c r="K17" s="52" t="str">
        <f t="shared" si="13"/>
        <v/>
      </c>
      <c r="L17" s="53" t="str">
        <f t="shared" si="0"/>
        <v/>
      </c>
      <c r="M17" s="46" t="str">
        <f t="shared" si="1"/>
        <v>TBD</v>
      </c>
      <c r="N17" s="46" t="e">
        <f t="shared" si="2"/>
        <v>#VALUE!</v>
      </c>
      <c r="O17" s="46" t="e">
        <f t="shared" si="3"/>
        <v>#VALUE!</v>
      </c>
      <c r="P17" s="46" t="e">
        <f t="shared" si="4"/>
        <v>#VALUE!</v>
      </c>
      <c r="Q17" s="46" t="e">
        <f t="shared" si="5"/>
        <v>#VALUE!</v>
      </c>
      <c r="R17" s="46" t="e">
        <f t="shared" si="6"/>
        <v>#VALUE!</v>
      </c>
      <c r="S17" s="46">
        <f t="shared" si="7"/>
        <v>0</v>
      </c>
      <c r="T17" s="46">
        <f t="shared" si="8"/>
        <v>0</v>
      </c>
      <c r="U17" s="46" t="str">
        <f t="shared" si="14"/>
        <v/>
      </c>
      <c r="V17" s="46" t="e">
        <f t="shared" si="9"/>
        <v>#N/A</v>
      </c>
      <c r="W17" s="33" t="e">
        <f t="shared" si="10"/>
        <v>#N/A</v>
      </c>
      <c r="X17" s="40" t="str">
        <f t="shared" si="15"/>
        <v/>
      </c>
      <c r="Y17" s="40" t="str">
        <f t="shared" si="16"/>
        <v/>
      </c>
      <c r="Z17" s="47" t="str">
        <f t="shared" si="17"/>
        <v/>
      </c>
      <c r="AA17" s="47" t="e">
        <f t="shared" si="29"/>
        <v>#N/A</v>
      </c>
      <c r="AB17" s="7" t="e">
        <f t="shared" si="18"/>
        <v>#N/A</v>
      </c>
      <c r="AC17" s="48" t="str">
        <f t="shared" si="28"/>
        <v/>
      </c>
      <c r="AD17" s="49" t="e">
        <f t="shared" si="19"/>
        <v>#N/A</v>
      </c>
      <c r="AE17" s="9" t="e">
        <f t="shared" si="20"/>
        <v>#N/A</v>
      </c>
      <c r="AF17" s="8" t="e">
        <f t="shared" si="21"/>
        <v>#VALUE!</v>
      </c>
      <c r="AG17" s="8" t="e">
        <f t="shared" si="22"/>
        <v>#VALUE!</v>
      </c>
      <c r="AH17" s="50" t="str">
        <f t="shared" si="23"/>
        <v>TBD</v>
      </c>
      <c r="AI17" s="35" t="e">
        <f t="shared" si="24"/>
        <v>#VALUE!</v>
      </c>
      <c r="AJ17" s="35" t="e">
        <f t="shared" si="25"/>
        <v>#VALUE!</v>
      </c>
      <c r="AK17" s="50" t="str">
        <f t="shared" si="26"/>
        <v>TBD</v>
      </c>
    </row>
    <row r="18" spans="1:37" ht="20.100000000000001" customHeight="1" x14ac:dyDescent="0.2">
      <c r="A18" s="83">
        <f t="shared" si="27"/>
        <v>7</v>
      </c>
      <c r="B18" s="22"/>
      <c r="C18" s="23"/>
      <c r="D18" s="23"/>
      <c r="E18" s="23"/>
      <c r="F18" s="23"/>
      <c r="G18" s="51" t="str">
        <f t="shared" si="11"/>
        <v/>
      </c>
      <c r="H18" s="23"/>
      <c r="I18" s="23" t="s">
        <v>15</v>
      </c>
      <c r="J18" s="51" t="str">
        <f t="shared" si="12"/>
        <v/>
      </c>
      <c r="K18" s="52" t="str">
        <f t="shared" si="13"/>
        <v/>
      </c>
      <c r="L18" s="53" t="str">
        <f t="shared" si="0"/>
        <v/>
      </c>
      <c r="M18" s="46" t="str">
        <f t="shared" si="1"/>
        <v>TBD</v>
      </c>
      <c r="N18" s="46" t="e">
        <f t="shared" si="2"/>
        <v>#VALUE!</v>
      </c>
      <c r="O18" s="46" t="e">
        <f t="shared" si="3"/>
        <v>#VALUE!</v>
      </c>
      <c r="P18" s="46" t="e">
        <f t="shared" si="4"/>
        <v>#VALUE!</v>
      </c>
      <c r="Q18" s="46" t="e">
        <f t="shared" si="5"/>
        <v>#VALUE!</v>
      </c>
      <c r="R18" s="46" t="e">
        <f t="shared" si="6"/>
        <v>#VALUE!</v>
      </c>
      <c r="S18" s="46">
        <f t="shared" si="7"/>
        <v>0</v>
      </c>
      <c r="T18" s="46">
        <f t="shared" si="8"/>
        <v>0</v>
      </c>
      <c r="U18" s="46" t="str">
        <f t="shared" si="14"/>
        <v/>
      </c>
      <c r="V18" s="46" t="e">
        <f t="shared" si="9"/>
        <v>#N/A</v>
      </c>
      <c r="W18" s="33" t="e">
        <f t="shared" si="10"/>
        <v>#N/A</v>
      </c>
      <c r="X18" s="40" t="str">
        <f t="shared" si="15"/>
        <v/>
      </c>
      <c r="Y18" s="40" t="str">
        <f t="shared" si="16"/>
        <v/>
      </c>
      <c r="Z18" s="47" t="str">
        <f t="shared" si="17"/>
        <v/>
      </c>
      <c r="AA18" s="47" t="e">
        <f t="shared" si="29"/>
        <v>#N/A</v>
      </c>
      <c r="AB18" s="7" t="e">
        <f t="shared" si="18"/>
        <v>#N/A</v>
      </c>
      <c r="AC18" s="48" t="str">
        <f t="shared" si="28"/>
        <v/>
      </c>
      <c r="AD18" s="49" t="e">
        <f t="shared" si="19"/>
        <v>#N/A</v>
      </c>
      <c r="AE18" s="9" t="e">
        <f t="shared" si="20"/>
        <v>#N/A</v>
      </c>
      <c r="AF18" s="8" t="e">
        <f t="shared" si="21"/>
        <v>#VALUE!</v>
      </c>
      <c r="AG18" s="8" t="e">
        <f t="shared" si="22"/>
        <v>#VALUE!</v>
      </c>
      <c r="AH18" s="50" t="str">
        <f t="shared" si="23"/>
        <v>TBD</v>
      </c>
      <c r="AI18" s="35" t="e">
        <f t="shared" si="24"/>
        <v>#VALUE!</v>
      </c>
      <c r="AJ18" s="35" t="e">
        <f t="shared" si="25"/>
        <v>#VALUE!</v>
      </c>
      <c r="AK18" s="50" t="str">
        <f t="shared" si="26"/>
        <v>TBD</v>
      </c>
    </row>
    <row r="19" spans="1:37" ht="20.100000000000001" customHeight="1" x14ac:dyDescent="0.2">
      <c r="A19" s="83">
        <f t="shared" si="27"/>
        <v>8</v>
      </c>
      <c r="B19" s="22"/>
      <c r="C19" s="23"/>
      <c r="D19" s="23"/>
      <c r="E19" s="23"/>
      <c r="F19" s="23"/>
      <c r="G19" s="51" t="str">
        <f t="shared" si="11"/>
        <v/>
      </c>
      <c r="H19" s="23"/>
      <c r="I19" s="23" t="s">
        <v>15</v>
      </c>
      <c r="J19" s="51" t="str">
        <f t="shared" si="12"/>
        <v/>
      </c>
      <c r="K19" s="52" t="str">
        <f t="shared" si="13"/>
        <v/>
      </c>
      <c r="L19" s="53" t="str">
        <f t="shared" si="0"/>
        <v/>
      </c>
      <c r="M19" s="46" t="str">
        <f t="shared" si="1"/>
        <v>TBD</v>
      </c>
      <c r="N19" s="46" t="e">
        <f t="shared" si="2"/>
        <v>#VALUE!</v>
      </c>
      <c r="O19" s="46" t="e">
        <f t="shared" si="3"/>
        <v>#VALUE!</v>
      </c>
      <c r="P19" s="46" t="e">
        <f t="shared" si="4"/>
        <v>#VALUE!</v>
      </c>
      <c r="Q19" s="46" t="e">
        <f t="shared" si="5"/>
        <v>#VALUE!</v>
      </c>
      <c r="R19" s="46" t="e">
        <f t="shared" si="6"/>
        <v>#VALUE!</v>
      </c>
      <c r="S19" s="46">
        <f t="shared" si="7"/>
        <v>0</v>
      </c>
      <c r="T19" s="46">
        <f t="shared" si="8"/>
        <v>0</v>
      </c>
      <c r="U19" s="46" t="str">
        <f t="shared" si="14"/>
        <v/>
      </c>
      <c r="V19" s="46" t="e">
        <f t="shared" si="9"/>
        <v>#N/A</v>
      </c>
      <c r="W19" s="33" t="e">
        <f t="shared" si="10"/>
        <v>#N/A</v>
      </c>
      <c r="X19" s="40" t="str">
        <f t="shared" si="15"/>
        <v/>
      </c>
      <c r="Y19" s="40" t="str">
        <f t="shared" si="16"/>
        <v/>
      </c>
      <c r="Z19" s="47" t="str">
        <f t="shared" si="17"/>
        <v/>
      </c>
      <c r="AA19" s="47" t="e">
        <f t="shared" si="29"/>
        <v>#N/A</v>
      </c>
      <c r="AB19" s="7" t="e">
        <f t="shared" si="18"/>
        <v>#N/A</v>
      </c>
      <c r="AC19" s="48" t="str">
        <f t="shared" si="28"/>
        <v/>
      </c>
      <c r="AD19" s="49" t="e">
        <f t="shared" si="19"/>
        <v>#N/A</v>
      </c>
      <c r="AE19" s="9" t="e">
        <f t="shared" si="20"/>
        <v>#N/A</v>
      </c>
      <c r="AF19" s="8" t="e">
        <f t="shared" si="21"/>
        <v>#VALUE!</v>
      </c>
      <c r="AG19" s="8" t="e">
        <f t="shared" si="22"/>
        <v>#VALUE!</v>
      </c>
      <c r="AH19" s="50" t="str">
        <f t="shared" si="23"/>
        <v>TBD</v>
      </c>
      <c r="AI19" s="35" t="e">
        <f t="shared" si="24"/>
        <v>#VALUE!</v>
      </c>
      <c r="AJ19" s="35" t="e">
        <f t="shared" si="25"/>
        <v>#VALUE!</v>
      </c>
      <c r="AK19" s="50" t="str">
        <f t="shared" si="26"/>
        <v>TBD</v>
      </c>
    </row>
    <row r="20" spans="1:37" ht="20.100000000000001" customHeight="1" x14ac:dyDescent="0.2">
      <c r="A20" s="83">
        <f t="shared" si="27"/>
        <v>9</v>
      </c>
      <c r="B20" s="22"/>
      <c r="C20" s="23"/>
      <c r="D20" s="23"/>
      <c r="E20" s="23"/>
      <c r="F20" s="23"/>
      <c r="G20" s="51" t="str">
        <f t="shared" si="11"/>
        <v/>
      </c>
      <c r="H20" s="23"/>
      <c r="I20" s="23" t="s">
        <v>15</v>
      </c>
      <c r="J20" s="51" t="str">
        <f t="shared" si="12"/>
        <v/>
      </c>
      <c r="K20" s="52" t="str">
        <f t="shared" si="13"/>
        <v/>
      </c>
      <c r="L20" s="53" t="str">
        <f t="shared" si="0"/>
        <v/>
      </c>
      <c r="M20" s="46" t="str">
        <f t="shared" si="1"/>
        <v>TBD</v>
      </c>
      <c r="N20" s="46" t="e">
        <f t="shared" si="2"/>
        <v>#VALUE!</v>
      </c>
      <c r="O20" s="46" t="e">
        <f t="shared" si="3"/>
        <v>#VALUE!</v>
      </c>
      <c r="P20" s="46" t="e">
        <f t="shared" si="4"/>
        <v>#VALUE!</v>
      </c>
      <c r="Q20" s="46" t="e">
        <f t="shared" si="5"/>
        <v>#VALUE!</v>
      </c>
      <c r="R20" s="46" t="e">
        <f t="shared" si="6"/>
        <v>#VALUE!</v>
      </c>
      <c r="S20" s="46">
        <f t="shared" si="7"/>
        <v>0</v>
      </c>
      <c r="T20" s="46">
        <f t="shared" si="8"/>
        <v>0</v>
      </c>
      <c r="U20" s="46" t="str">
        <f t="shared" si="14"/>
        <v/>
      </c>
      <c r="V20" s="46" t="e">
        <f t="shared" si="9"/>
        <v>#N/A</v>
      </c>
      <c r="W20" s="33" t="e">
        <f t="shared" si="10"/>
        <v>#N/A</v>
      </c>
      <c r="X20" s="40" t="str">
        <f t="shared" si="15"/>
        <v/>
      </c>
      <c r="Y20" s="40" t="str">
        <f t="shared" si="16"/>
        <v/>
      </c>
      <c r="Z20" s="47" t="str">
        <f t="shared" si="17"/>
        <v/>
      </c>
      <c r="AA20" s="47" t="e">
        <f t="shared" si="29"/>
        <v>#N/A</v>
      </c>
      <c r="AB20" s="7" t="e">
        <f t="shared" si="18"/>
        <v>#N/A</v>
      </c>
      <c r="AC20" s="48" t="str">
        <f t="shared" si="28"/>
        <v/>
      </c>
      <c r="AD20" s="49" t="e">
        <f t="shared" si="19"/>
        <v>#N/A</v>
      </c>
      <c r="AE20" s="9" t="e">
        <f t="shared" si="20"/>
        <v>#N/A</v>
      </c>
      <c r="AF20" s="8" t="e">
        <f t="shared" si="21"/>
        <v>#VALUE!</v>
      </c>
      <c r="AG20" s="8" t="e">
        <f t="shared" si="22"/>
        <v>#VALUE!</v>
      </c>
      <c r="AH20" s="50" t="str">
        <f t="shared" si="23"/>
        <v>TBD</v>
      </c>
      <c r="AI20" s="35" t="e">
        <f t="shared" si="24"/>
        <v>#VALUE!</v>
      </c>
      <c r="AJ20" s="35" t="e">
        <f t="shared" si="25"/>
        <v>#VALUE!</v>
      </c>
      <c r="AK20" s="50" t="str">
        <f t="shared" si="26"/>
        <v>TBD</v>
      </c>
    </row>
    <row r="21" spans="1:37" ht="20.100000000000001" customHeight="1" x14ac:dyDescent="0.2">
      <c r="A21" s="83">
        <f t="shared" si="27"/>
        <v>10</v>
      </c>
      <c r="B21" s="22"/>
      <c r="C21" s="23"/>
      <c r="D21" s="23"/>
      <c r="E21" s="23"/>
      <c r="F21" s="23"/>
      <c r="G21" s="51" t="str">
        <f t="shared" si="11"/>
        <v/>
      </c>
      <c r="H21" s="23"/>
      <c r="I21" s="23" t="s">
        <v>15</v>
      </c>
      <c r="J21" s="51" t="str">
        <f t="shared" si="12"/>
        <v/>
      </c>
      <c r="K21" s="52" t="str">
        <f t="shared" si="13"/>
        <v/>
      </c>
      <c r="L21" s="53" t="str">
        <f t="shared" si="0"/>
        <v/>
      </c>
      <c r="M21" s="46" t="str">
        <f t="shared" si="1"/>
        <v>TBD</v>
      </c>
      <c r="N21" s="46" t="e">
        <f t="shared" si="2"/>
        <v>#VALUE!</v>
      </c>
      <c r="O21" s="46" t="e">
        <f t="shared" si="3"/>
        <v>#VALUE!</v>
      </c>
      <c r="P21" s="46" t="e">
        <f t="shared" si="4"/>
        <v>#VALUE!</v>
      </c>
      <c r="Q21" s="46" t="e">
        <f t="shared" si="5"/>
        <v>#VALUE!</v>
      </c>
      <c r="R21" s="46" t="e">
        <f t="shared" si="6"/>
        <v>#VALUE!</v>
      </c>
      <c r="S21" s="46">
        <f t="shared" si="7"/>
        <v>0</v>
      </c>
      <c r="T21" s="46">
        <f t="shared" si="8"/>
        <v>0</v>
      </c>
      <c r="U21" s="46" t="str">
        <f t="shared" si="14"/>
        <v/>
      </c>
      <c r="V21" s="46" t="e">
        <f t="shared" si="9"/>
        <v>#N/A</v>
      </c>
      <c r="W21" s="33" t="e">
        <f t="shared" si="10"/>
        <v>#N/A</v>
      </c>
      <c r="X21" s="40" t="str">
        <f t="shared" si="15"/>
        <v/>
      </c>
      <c r="Y21" s="40" t="str">
        <f t="shared" si="16"/>
        <v/>
      </c>
      <c r="Z21" s="47" t="str">
        <f t="shared" si="17"/>
        <v/>
      </c>
      <c r="AA21" s="47" t="e">
        <f t="shared" si="29"/>
        <v>#N/A</v>
      </c>
      <c r="AB21" s="7" t="e">
        <f t="shared" si="18"/>
        <v>#N/A</v>
      </c>
      <c r="AC21" s="48" t="str">
        <f t="shared" si="28"/>
        <v/>
      </c>
      <c r="AD21" s="49" t="e">
        <f t="shared" si="19"/>
        <v>#N/A</v>
      </c>
      <c r="AE21" s="9" t="e">
        <f t="shared" si="20"/>
        <v>#N/A</v>
      </c>
      <c r="AF21" s="8" t="e">
        <f t="shared" si="21"/>
        <v>#VALUE!</v>
      </c>
      <c r="AG21" s="8" t="e">
        <f t="shared" si="22"/>
        <v>#VALUE!</v>
      </c>
      <c r="AH21" s="50" t="str">
        <f t="shared" si="23"/>
        <v>TBD</v>
      </c>
      <c r="AI21" s="35" t="e">
        <f t="shared" si="24"/>
        <v>#VALUE!</v>
      </c>
      <c r="AJ21" s="35" t="e">
        <f t="shared" si="25"/>
        <v>#VALUE!</v>
      </c>
      <c r="AK21" s="50" t="str">
        <f t="shared" si="26"/>
        <v>TBD</v>
      </c>
    </row>
    <row r="22" spans="1:37" ht="20.100000000000001" customHeight="1" x14ac:dyDescent="0.2">
      <c r="A22" s="83">
        <f t="shared" si="27"/>
        <v>11</v>
      </c>
      <c r="B22" s="22"/>
      <c r="C22" s="24"/>
      <c r="D22" s="23"/>
      <c r="E22" s="23"/>
      <c r="F22" s="23"/>
      <c r="G22" s="51" t="str">
        <f t="shared" si="11"/>
        <v/>
      </c>
      <c r="H22" s="23"/>
      <c r="I22" s="23" t="s">
        <v>15</v>
      </c>
      <c r="J22" s="51" t="str">
        <f t="shared" si="12"/>
        <v/>
      </c>
      <c r="K22" s="52" t="str">
        <f t="shared" si="13"/>
        <v/>
      </c>
      <c r="L22" s="53" t="str">
        <f t="shared" si="0"/>
        <v/>
      </c>
      <c r="M22" s="46" t="str">
        <f t="shared" si="1"/>
        <v>TBD</v>
      </c>
      <c r="N22" s="46" t="e">
        <f t="shared" si="2"/>
        <v>#VALUE!</v>
      </c>
      <c r="O22" s="46" t="e">
        <f t="shared" si="3"/>
        <v>#VALUE!</v>
      </c>
      <c r="P22" s="46" t="e">
        <f t="shared" si="4"/>
        <v>#VALUE!</v>
      </c>
      <c r="Q22" s="46" t="e">
        <f t="shared" si="5"/>
        <v>#VALUE!</v>
      </c>
      <c r="R22" s="46" t="e">
        <f t="shared" si="6"/>
        <v>#VALUE!</v>
      </c>
      <c r="S22" s="46">
        <f t="shared" si="7"/>
        <v>0</v>
      </c>
      <c r="T22" s="46">
        <f t="shared" si="8"/>
        <v>0</v>
      </c>
      <c r="U22" s="46" t="str">
        <f t="shared" si="14"/>
        <v/>
      </c>
      <c r="V22" s="46" t="e">
        <f t="shared" si="9"/>
        <v>#N/A</v>
      </c>
      <c r="W22" s="33" t="e">
        <f t="shared" si="10"/>
        <v>#N/A</v>
      </c>
      <c r="X22" s="40" t="str">
        <f t="shared" si="15"/>
        <v/>
      </c>
      <c r="Y22" s="40" t="str">
        <f t="shared" si="16"/>
        <v/>
      </c>
      <c r="Z22" s="47" t="str">
        <f t="shared" si="17"/>
        <v/>
      </c>
      <c r="AA22" s="47" t="e">
        <f t="shared" si="29"/>
        <v>#N/A</v>
      </c>
      <c r="AB22" s="7" t="e">
        <f t="shared" si="18"/>
        <v>#N/A</v>
      </c>
      <c r="AC22" s="48" t="str">
        <f t="shared" si="28"/>
        <v/>
      </c>
      <c r="AD22" s="49" t="e">
        <f t="shared" si="19"/>
        <v>#N/A</v>
      </c>
      <c r="AE22" s="9" t="e">
        <f t="shared" si="20"/>
        <v>#N/A</v>
      </c>
      <c r="AF22" s="8" t="e">
        <f t="shared" si="21"/>
        <v>#VALUE!</v>
      </c>
      <c r="AG22" s="8" t="e">
        <f t="shared" si="22"/>
        <v>#VALUE!</v>
      </c>
      <c r="AH22" s="50" t="str">
        <f t="shared" si="23"/>
        <v>TBD</v>
      </c>
      <c r="AI22" s="35" t="e">
        <f t="shared" si="24"/>
        <v>#VALUE!</v>
      </c>
      <c r="AJ22" s="35" t="e">
        <f t="shared" si="25"/>
        <v>#VALUE!</v>
      </c>
      <c r="AK22" s="50" t="str">
        <f t="shared" si="26"/>
        <v>TBD</v>
      </c>
    </row>
    <row r="23" spans="1:37" ht="20.100000000000001" customHeight="1" x14ac:dyDescent="0.2">
      <c r="A23" s="83">
        <f t="shared" si="27"/>
        <v>12</v>
      </c>
      <c r="B23" s="22"/>
      <c r="C23" s="24"/>
      <c r="D23" s="23"/>
      <c r="E23" s="23"/>
      <c r="F23" s="23"/>
      <c r="G23" s="51" t="str">
        <f t="shared" si="11"/>
        <v/>
      </c>
      <c r="H23" s="23"/>
      <c r="I23" s="23" t="s">
        <v>15</v>
      </c>
      <c r="J23" s="51" t="str">
        <f t="shared" si="12"/>
        <v/>
      </c>
      <c r="K23" s="52" t="str">
        <f t="shared" si="13"/>
        <v/>
      </c>
      <c r="L23" s="53" t="str">
        <f t="shared" si="0"/>
        <v/>
      </c>
      <c r="M23" s="46" t="str">
        <f t="shared" si="1"/>
        <v>TBD</v>
      </c>
      <c r="N23" s="46" t="e">
        <f t="shared" si="2"/>
        <v>#VALUE!</v>
      </c>
      <c r="O23" s="46" t="e">
        <f t="shared" si="3"/>
        <v>#VALUE!</v>
      </c>
      <c r="P23" s="46" t="e">
        <f t="shared" si="4"/>
        <v>#VALUE!</v>
      </c>
      <c r="Q23" s="46" t="e">
        <f t="shared" si="5"/>
        <v>#VALUE!</v>
      </c>
      <c r="R23" s="46" t="e">
        <f t="shared" si="6"/>
        <v>#VALUE!</v>
      </c>
      <c r="S23" s="46">
        <f t="shared" si="7"/>
        <v>0</v>
      </c>
      <c r="T23" s="46">
        <f t="shared" si="8"/>
        <v>0</v>
      </c>
      <c r="U23" s="46" t="str">
        <f t="shared" si="14"/>
        <v/>
      </c>
      <c r="V23" s="46" t="e">
        <f t="shared" si="9"/>
        <v>#N/A</v>
      </c>
      <c r="W23" s="33" t="e">
        <f t="shared" si="10"/>
        <v>#N/A</v>
      </c>
      <c r="X23" s="40" t="str">
        <f t="shared" si="15"/>
        <v/>
      </c>
      <c r="Y23" s="40" t="str">
        <f t="shared" si="16"/>
        <v/>
      </c>
      <c r="Z23" s="47" t="str">
        <f t="shared" si="17"/>
        <v/>
      </c>
      <c r="AA23" s="47" t="e">
        <f t="shared" si="29"/>
        <v>#N/A</v>
      </c>
      <c r="AB23" s="7" t="e">
        <f t="shared" si="18"/>
        <v>#N/A</v>
      </c>
      <c r="AC23" s="48" t="str">
        <f t="shared" si="28"/>
        <v/>
      </c>
      <c r="AD23" s="49" t="e">
        <f t="shared" si="19"/>
        <v>#N/A</v>
      </c>
      <c r="AE23" s="9" t="e">
        <f t="shared" si="20"/>
        <v>#N/A</v>
      </c>
      <c r="AF23" s="8" t="e">
        <f t="shared" si="21"/>
        <v>#VALUE!</v>
      </c>
      <c r="AG23" s="8" t="e">
        <f t="shared" si="22"/>
        <v>#VALUE!</v>
      </c>
      <c r="AH23" s="50" t="str">
        <f t="shared" si="23"/>
        <v>TBD</v>
      </c>
      <c r="AI23" s="35" t="e">
        <f t="shared" si="24"/>
        <v>#VALUE!</v>
      </c>
      <c r="AJ23" s="35" t="e">
        <f t="shared" si="25"/>
        <v>#VALUE!</v>
      </c>
      <c r="AK23" s="50" t="str">
        <f t="shared" si="26"/>
        <v>TBD</v>
      </c>
    </row>
    <row r="24" spans="1:37" ht="20.100000000000001" customHeight="1" x14ac:dyDescent="0.2">
      <c r="A24" s="83">
        <f t="shared" si="27"/>
        <v>13</v>
      </c>
      <c r="B24" s="22"/>
      <c r="C24" s="24"/>
      <c r="D24" s="23"/>
      <c r="E24" s="23"/>
      <c r="F24" s="23"/>
      <c r="G24" s="51" t="str">
        <f t="shared" si="11"/>
        <v/>
      </c>
      <c r="H24" s="23"/>
      <c r="I24" s="23" t="s">
        <v>15</v>
      </c>
      <c r="J24" s="51" t="str">
        <f t="shared" si="12"/>
        <v/>
      </c>
      <c r="K24" s="52" t="str">
        <f t="shared" si="13"/>
        <v/>
      </c>
      <c r="L24" s="53" t="str">
        <f t="shared" si="0"/>
        <v/>
      </c>
      <c r="M24" s="46" t="str">
        <f t="shared" si="1"/>
        <v>TBD</v>
      </c>
      <c r="N24" s="46" t="e">
        <f t="shared" si="2"/>
        <v>#VALUE!</v>
      </c>
      <c r="O24" s="46" t="e">
        <f t="shared" si="3"/>
        <v>#VALUE!</v>
      </c>
      <c r="P24" s="46" t="e">
        <f t="shared" si="4"/>
        <v>#VALUE!</v>
      </c>
      <c r="Q24" s="46" t="e">
        <f t="shared" si="5"/>
        <v>#VALUE!</v>
      </c>
      <c r="R24" s="46" t="e">
        <f t="shared" si="6"/>
        <v>#VALUE!</v>
      </c>
      <c r="S24" s="46">
        <f t="shared" si="7"/>
        <v>0</v>
      </c>
      <c r="T24" s="46">
        <f t="shared" si="8"/>
        <v>0</v>
      </c>
      <c r="U24" s="46" t="str">
        <f t="shared" si="14"/>
        <v/>
      </c>
      <c r="V24" s="46" t="e">
        <f t="shared" si="9"/>
        <v>#N/A</v>
      </c>
      <c r="W24" s="33" t="e">
        <f t="shared" si="10"/>
        <v>#N/A</v>
      </c>
      <c r="X24" s="40" t="str">
        <f t="shared" si="15"/>
        <v/>
      </c>
      <c r="Y24" s="40" t="str">
        <f t="shared" si="16"/>
        <v/>
      </c>
      <c r="Z24" s="47" t="str">
        <f t="shared" si="17"/>
        <v/>
      </c>
      <c r="AA24" s="47" t="e">
        <f t="shared" si="29"/>
        <v>#N/A</v>
      </c>
      <c r="AB24" s="7" t="e">
        <f t="shared" si="18"/>
        <v>#N/A</v>
      </c>
      <c r="AC24" s="48" t="str">
        <f t="shared" si="28"/>
        <v/>
      </c>
      <c r="AD24" s="49" t="e">
        <f t="shared" si="19"/>
        <v>#N/A</v>
      </c>
      <c r="AE24" s="9" t="e">
        <f t="shared" si="20"/>
        <v>#N/A</v>
      </c>
      <c r="AF24" s="8" t="e">
        <f t="shared" si="21"/>
        <v>#VALUE!</v>
      </c>
      <c r="AG24" s="8" t="e">
        <f t="shared" si="22"/>
        <v>#VALUE!</v>
      </c>
      <c r="AH24" s="50" t="str">
        <f t="shared" si="23"/>
        <v>TBD</v>
      </c>
      <c r="AI24" s="35" t="e">
        <f t="shared" si="24"/>
        <v>#VALUE!</v>
      </c>
      <c r="AJ24" s="35" t="e">
        <f t="shared" si="25"/>
        <v>#VALUE!</v>
      </c>
      <c r="AK24" s="50" t="str">
        <f t="shared" si="26"/>
        <v>TBD</v>
      </c>
    </row>
    <row r="25" spans="1:37" ht="20.100000000000001" customHeight="1" x14ac:dyDescent="0.2">
      <c r="A25" s="83">
        <f t="shared" si="27"/>
        <v>14</v>
      </c>
      <c r="B25" s="22"/>
      <c r="C25" s="24"/>
      <c r="D25" s="23"/>
      <c r="E25" s="23"/>
      <c r="F25" s="23"/>
      <c r="G25" s="51" t="str">
        <f t="shared" si="11"/>
        <v/>
      </c>
      <c r="H25" s="23"/>
      <c r="I25" s="23" t="s">
        <v>15</v>
      </c>
      <c r="J25" s="51" t="str">
        <f t="shared" si="12"/>
        <v/>
      </c>
      <c r="K25" s="52" t="str">
        <f t="shared" si="13"/>
        <v/>
      </c>
      <c r="L25" s="53" t="str">
        <f t="shared" si="0"/>
        <v/>
      </c>
      <c r="M25" s="46" t="str">
        <f t="shared" si="1"/>
        <v>TBD</v>
      </c>
      <c r="N25" s="46" t="e">
        <f t="shared" si="2"/>
        <v>#VALUE!</v>
      </c>
      <c r="O25" s="46" t="e">
        <f t="shared" si="3"/>
        <v>#VALUE!</v>
      </c>
      <c r="P25" s="46" t="e">
        <f t="shared" si="4"/>
        <v>#VALUE!</v>
      </c>
      <c r="Q25" s="46" t="e">
        <f t="shared" si="5"/>
        <v>#VALUE!</v>
      </c>
      <c r="R25" s="46" t="e">
        <f t="shared" si="6"/>
        <v>#VALUE!</v>
      </c>
      <c r="S25" s="46">
        <f t="shared" si="7"/>
        <v>0</v>
      </c>
      <c r="T25" s="46">
        <f t="shared" si="8"/>
        <v>0</v>
      </c>
      <c r="U25" s="46" t="str">
        <f t="shared" si="14"/>
        <v/>
      </c>
      <c r="V25" s="46" t="e">
        <f t="shared" si="9"/>
        <v>#N/A</v>
      </c>
      <c r="W25" s="33" t="e">
        <f t="shared" si="10"/>
        <v>#N/A</v>
      </c>
      <c r="X25" s="40" t="str">
        <f t="shared" si="15"/>
        <v/>
      </c>
      <c r="Y25" s="40" t="str">
        <f t="shared" si="16"/>
        <v/>
      </c>
      <c r="Z25" s="47" t="str">
        <f t="shared" si="17"/>
        <v/>
      </c>
      <c r="AA25" s="47" t="e">
        <f t="shared" si="29"/>
        <v>#N/A</v>
      </c>
      <c r="AB25" s="7" t="e">
        <f t="shared" si="18"/>
        <v>#N/A</v>
      </c>
      <c r="AC25" s="48" t="str">
        <f t="shared" si="28"/>
        <v/>
      </c>
      <c r="AD25" s="49" t="e">
        <f t="shared" si="19"/>
        <v>#N/A</v>
      </c>
      <c r="AE25" s="9" t="e">
        <f t="shared" si="20"/>
        <v>#N/A</v>
      </c>
      <c r="AF25" s="8" t="e">
        <f t="shared" si="21"/>
        <v>#VALUE!</v>
      </c>
      <c r="AG25" s="8" t="e">
        <f t="shared" si="22"/>
        <v>#VALUE!</v>
      </c>
      <c r="AH25" s="50" t="str">
        <f t="shared" si="23"/>
        <v>TBD</v>
      </c>
      <c r="AI25" s="35" t="e">
        <f t="shared" si="24"/>
        <v>#VALUE!</v>
      </c>
      <c r="AJ25" s="35" t="e">
        <f t="shared" si="25"/>
        <v>#VALUE!</v>
      </c>
      <c r="AK25" s="50" t="str">
        <f t="shared" si="26"/>
        <v>TBD</v>
      </c>
    </row>
    <row r="26" spans="1:37" ht="20.100000000000001" customHeight="1" x14ac:dyDescent="0.2">
      <c r="A26" s="83">
        <f t="shared" si="27"/>
        <v>15</v>
      </c>
      <c r="B26" s="22"/>
      <c r="C26" s="24"/>
      <c r="D26" s="23"/>
      <c r="E26" s="23"/>
      <c r="F26" s="23"/>
      <c r="G26" s="51" t="str">
        <f t="shared" si="11"/>
        <v/>
      </c>
      <c r="H26" s="23"/>
      <c r="I26" s="23" t="s">
        <v>15</v>
      </c>
      <c r="J26" s="51" t="str">
        <f t="shared" si="12"/>
        <v/>
      </c>
      <c r="K26" s="52" t="str">
        <f t="shared" si="13"/>
        <v/>
      </c>
      <c r="L26" s="53" t="str">
        <f t="shared" si="0"/>
        <v/>
      </c>
      <c r="M26" s="46" t="str">
        <f t="shared" si="1"/>
        <v>TBD</v>
      </c>
      <c r="N26" s="46" t="e">
        <f t="shared" si="2"/>
        <v>#VALUE!</v>
      </c>
      <c r="O26" s="46" t="e">
        <f t="shared" si="3"/>
        <v>#VALUE!</v>
      </c>
      <c r="P26" s="46" t="e">
        <f t="shared" si="4"/>
        <v>#VALUE!</v>
      </c>
      <c r="Q26" s="46" t="e">
        <f t="shared" si="5"/>
        <v>#VALUE!</v>
      </c>
      <c r="R26" s="46" t="e">
        <f t="shared" si="6"/>
        <v>#VALUE!</v>
      </c>
      <c r="S26" s="46">
        <f t="shared" si="7"/>
        <v>0</v>
      </c>
      <c r="T26" s="46">
        <f t="shared" si="8"/>
        <v>0</v>
      </c>
      <c r="U26" s="46" t="str">
        <f t="shared" si="14"/>
        <v/>
      </c>
      <c r="V26" s="46" t="e">
        <f t="shared" si="9"/>
        <v>#N/A</v>
      </c>
      <c r="W26" s="33" t="e">
        <f t="shared" si="10"/>
        <v>#N/A</v>
      </c>
      <c r="X26" s="40" t="str">
        <f t="shared" si="15"/>
        <v/>
      </c>
      <c r="Y26" s="40" t="str">
        <f t="shared" si="16"/>
        <v/>
      </c>
      <c r="Z26" s="47" t="str">
        <f t="shared" si="17"/>
        <v/>
      </c>
      <c r="AA26" s="47" t="e">
        <f t="shared" si="29"/>
        <v>#N/A</v>
      </c>
      <c r="AB26" s="7" t="e">
        <f t="shared" si="18"/>
        <v>#N/A</v>
      </c>
      <c r="AC26" s="48" t="str">
        <f t="shared" si="28"/>
        <v/>
      </c>
      <c r="AD26" s="49" t="e">
        <f t="shared" si="19"/>
        <v>#N/A</v>
      </c>
      <c r="AE26" s="9" t="e">
        <f t="shared" si="20"/>
        <v>#N/A</v>
      </c>
      <c r="AF26" s="8" t="e">
        <f t="shared" si="21"/>
        <v>#VALUE!</v>
      </c>
      <c r="AG26" s="8" t="e">
        <f t="shared" si="22"/>
        <v>#VALUE!</v>
      </c>
      <c r="AH26" s="50" t="str">
        <f t="shared" si="23"/>
        <v>TBD</v>
      </c>
      <c r="AI26" s="35" t="e">
        <f t="shared" si="24"/>
        <v>#VALUE!</v>
      </c>
      <c r="AJ26" s="35" t="e">
        <f t="shared" si="25"/>
        <v>#VALUE!</v>
      </c>
      <c r="AK26" s="50" t="str">
        <f t="shared" si="26"/>
        <v>TBD</v>
      </c>
    </row>
    <row r="27" spans="1:37" ht="20.100000000000001" customHeight="1" x14ac:dyDescent="0.2">
      <c r="A27" s="83">
        <f t="shared" si="27"/>
        <v>16</v>
      </c>
      <c r="B27" s="22"/>
      <c r="C27" s="24"/>
      <c r="D27" s="23"/>
      <c r="E27" s="23"/>
      <c r="F27" s="23"/>
      <c r="G27" s="51" t="str">
        <f t="shared" si="11"/>
        <v/>
      </c>
      <c r="H27" s="23"/>
      <c r="I27" s="23" t="s">
        <v>15</v>
      </c>
      <c r="J27" s="51" t="str">
        <f t="shared" si="12"/>
        <v/>
      </c>
      <c r="K27" s="52" t="str">
        <f t="shared" si="13"/>
        <v/>
      </c>
      <c r="L27" s="53" t="str">
        <f t="shared" si="0"/>
        <v/>
      </c>
      <c r="M27" s="46" t="str">
        <f t="shared" si="1"/>
        <v>TBD</v>
      </c>
      <c r="N27" s="46" t="e">
        <f t="shared" si="2"/>
        <v>#VALUE!</v>
      </c>
      <c r="O27" s="46" t="e">
        <f t="shared" si="3"/>
        <v>#VALUE!</v>
      </c>
      <c r="P27" s="46" t="e">
        <f t="shared" si="4"/>
        <v>#VALUE!</v>
      </c>
      <c r="Q27" s="46" t="e">
        <f t="shared" si="5"/>
        <v>#VALUE!</v>
      </c>
      <c r="R27" s="46" t="e">
        <f t="shared" si="6"/>
        <v>#VALUE!</v>
      </c>
      <c r="S27" s="46">
        <f t="shared" si="7"/>
        <v>0</v>
      </c>
      <c r="T27" s="46">
        <f t="shared" si="8"/>
        <v>0</v>
      </c>
      <c r="U27" s="46" t="str">
        <f t="shared" si="14"/>
        <v/>
      </c>
      <c r="V27" s="46" t="e">
        <f t="shared" si="9"/>
        <v>#N/A</v>
      </c>
      <c r="W27" s="33" t="e">
        <f t="shared" si="10"/>
        <v>#N/A</v>
      </c>
      <c r="X27" s="40" t="str">
        <f t="shared" si="15"/>
        <v/>
      </c>
      <c r="Y27" s="40" t="str">
        <f t="shared" si="16"/>
        <v/>
      </c>
      <c r="Z27" s="47" t="str">
        <f t="shared" si="17"/>
        <v/>
      </c>
      <c r="AA27" s="47" t="e">
        <f t="shared" si="29"/>
        <v>#N/A</v>
      </c>
      <c r="AB27" s="7" t="e">
        <f t="shared" si="18"/>
        <v>#N/A</v>
      </c>
      <c r="AC27" s="48" t="str">
        <f t="shared" si="28"/>
        <v/>
      </c>
      <c r="AD27" s="49" t="e">
        <f t="shared" si="19"/>
        <v>#N/A</v>
      </c>
      <c r="AE27" s="9" t="e">
        <f t="shared" si="20"/>
        <v>#N/A</v>
      </c>
      <c r="AF27" s="8" t="e">
        <f t="shared" si="21"/>
        <v>#VALUE!</v>
      </c>
      <c r="AG27" s="8" t="e">
        <f t="shared" si="22"/>
        <v>#VALUE!</v>
      </c>
      <c r="AH27" s="50" t="str">
        <f t="shared" si="23"/>
        <v>TBD</v>
      </c>
      <c r="AI27" s="35" t="e">
        <f t="shared" si="24"/>
        <v>#VALUE!</v>
      </c>
      <c r="AJ27" s="35" t="e">
        <f t="shared" si="25"/>
        <v>#VALUE!</v>
      </c>
      <c r="AK27" s="50" t="str">
        <f t="shared" si="26"/>
        <v>TBD</v>
      </c>
    </row>
    <row r="28" spans="1:37" ht="20.100000000000001" customHeight="1" x14ac:dyDescent="0.2">
      <c r="A28" s="83">
        <f t="shared" si="27"/>
        <v>17</v>
      </c>
      <c r="B28" s="22"/>
      <c r="C28" s="24"/>
      <c r="D28" s="23"/>
      <c r="E28" s="23"/>
      <c r="F28" s="23"/>
      <c r="G28" s="51" t="str">
        <f t="shared" si="11"/>
        <v/>
      </c>
      <c r="H28" s="23"/>
      <c r="I28" s="23" t="s">
        <v>15</v>
      </c>
      <c r="J28" s="51" t="str">
        <f t="shared" si="12"/>
        <v/>
      </c>
      <c r="K28" s="52" t="str">
        <f t="shared" si="13"/>
        <v/>
      </c>
      <c r="L28" s="53" t="str">
        <f t="shared" si="0"/>
        <v/>
      </c>
      <c r="M28" s="46" t="str">
        <f t="shared" si="1"/>
        <v>TBD</v>
      </c>
      <c r="N28" s="46" t="e">
        <f t="shared" si="2"/>
        <v>#VALUE!</v>
      </c>
      <c r="O28" s="46" t="e">
        <f t="shared" si="3"/>
        <v>#VALUE!</v>
      </c>
      <c r="P28" s="46" t="e">
        <f t="shared" si="4"/>
        <v>#VALUE!</v>
      </c>
      <c r="Q28" s="46" t="e">
        <f t="shared" si="5"/>
        <v>#VALUE!</v>
      </c>
      <c r="R28" s="46" t="e">
        <f t="shared" si="6"/>
        <v>#VALUE!</v>
      </c>
      <c r="S28" s="46">
        <f t="shared" si="7"/>
        <v>0</v>
      </c>
      <c r="T28" s="46">
        <f t="shared" si="8"/>
        <v>0</v>
      </c>
      <c r="U28" s="46" t="str">
        <f t="shared" si="14"/>
        <v/>
      </c>
      <c r="V28" s="46" t="e">
        <f t="shared" si="9"/>
        <v>#N/A</v>
      </c>
      <c r="W28" s="33" t="e">
        <f t="shared" si="10"/>
        <v>#N/A</v>
      </c>
      <c r="X28" s="40" t="str">
        <f t="shared" si="15"/>
        <v/>
      </c>
      <c r="Y28" s="40" t="str">
        <f t="shared" si="16"/>
        <v/>
      </c>
      <c r="Z28" s="47" t="str">
        <f t="shared" si="17"/>
        <v/>
      </c>
      <c r="AA28" s="47" t="e">
        <f t="shared" si="29"/>
        <v>#N/A</v>
      </c>
      <c r="AB28" s="7" t="e">
        <f t="shared" si="18"/>
        <v>#N/A</v>
      </c>
      <c r="AC28" s="48" t="str">
        <f t="shared" si="28"/>
        <v/>
      </c>
      <c r="AD28" s="49" t="e">
        <f t="shared" si="19"/>
        <v>#N/A</v>
      </c>
      <c r="AE28" s="9" t="e">
        <f t="shared" si="20"/>
        <v>#N/A</v>
      </c>
      <c r="AF28" s="8" t="e">
        <f t="shared" si="21"/>
        <v>#VALUE!</v>
      </c>
      <c r="AG28" s="8" t="e">
        <f t="shared" si="22"/>
        <v>#VALUE!</v>
      </c>
      <c r="AH28" s="50" t="str">
        <f t="shared" si="23"/>
        <v>TBD</v>
      </c>
      <c r="AI28" s="35" t="e">
        <f t="shared" si="24"/>
        <v>#VALUE!</v>
      </c>
      <c r="AJ28" s="35" t="e">
        <f t="shared" si="25"/>
        <v>#VALUE!</v>
      </c>
      <c r="AK28" s="50" t="str">
        <f t="shared" si="26"/>
        <v>TBD</v>
      </c>
    </row>
    <row r="29" spans="1:37" ht="20.100000000000001" customHeight="1" x14ac:dyDescent="0.2">
      <c r="A29" s="83">
        <f t="shared" si="27"/>
        <v>18</v>
      </c>
      <c r="B29" s="22"/>
      <c r="C29" s="24"/>
      <c r="D29" s="23"/>
      <c r="E29" s="23"/>
      <c r="F29" s="23"/>
      <c r="G29" s="51" t="str">
        <f t="shared" si="11"/>
        <v/>
      </c>
      <c r="H29" s="23"/>
      <c r="I29" s="23" t="s">
        <v>15</v>
      </c>
      <c r="J29" s="51" t="str">
        <f t="shared" si="12"/>
        <v/>
      </c>
      <c r="K29" s="52" t="str">
        <f t="shared" si="13"/>
        <v/>
      </c>
      <c r="L29" s="53" t="str">
        <f t="shared" si="0"/>
        <v/>
      </c>
      <c r="M29" s="46" t="str">
        <f t="shared" si="1"/>
        <v>TBD</v>
      </c>
      <c r="N29" s="46" t="e">
        <f t="shared" si="2"/>
        <v>#VALUE!</v>
      </c>
      <c r="O29" s="46" t="e">
        <f t="shared" si="3"/>
        <v>#VALUE!</v>
      </c>
      <c r="P29" s="46" t="e">
        <f t="shared" si="4"/>
        <v>#VALUE!</v>
      </c>
      <c r="Q29" s="46" t="e">
        <f t="shared" si="5"/>
        <v>#VALUE!</v>
      </c>
      <c r="R29" s="46" t="e">
        <f t="shared" si="6"/>
        <v>#VALUE!</v>
      </c>
      <c r="S29" s="46">
        <f t="shared" si="7"/>
        <v>0</v>
      </c>
      <c r="T29" s="46">
        <f t="shared" si="8"/>
        <v>0</v>
      </c>
      <c r="U29" s="46" t="str">
        <f t="shared" si="14"/>
        <v/>
      </c>
      <c r="V29" s="46" t="e">
        <f t="shared" si="9"/>
        <v>#N/A</v>
      </c>
      <c r="W29" s="33" t="e">
        <f t="shared" si="10"/>
        <v>#N/A</v>
      </c>
      <c r="X29" s="40" t="str">
        <f t="shared" si="15"/>
        <v/>
      </c>
      <c r="Y29" s="40" t="str">
        <f t="shared" si="16"/>
        <v/>
      </c>
      <c r="Z29" s="47" t="str">
        <f t="shared" si="17"/>
        <v/>
      </c>
      <c r="AA29" s="47" t="e">
        <f t="shared" si="29"/>
        <v>#N/A</v>
      </c>
      <c r="AB29" s="7" t="e">
        <f t="shared" si="18"/>
        <v>#N/A</v>
      </c>
      <c r="AC29" s="48" t="str">
        <f t="shared" si="28"/>
        <v/>
      </c>
      <c r="AD29" s="49" t="e">
        <f t="shared" si="19"/>
        <v>#N/A</v>
      </c>
      <c r="AE29" s="9" t="e">
        <f t="shared" si="20"/>
        <v>#N/A</v>
      </c>
      <c r="AF29" s="8" t="e">
        <f t="shared" si="21"/>
        <v>#VALUE!</v>
      </c>
      <c r="AG29" s="8" t="e">
        <f t="shared" si="22"/>
        <v>#VALUE!</v>
      </c>
      <c r="AH29" s="50" t="str">
        <f t="shared" si="23"/>
        <v>TBD</v>
      </c>
      <c r="AI29" s="35" t="e">
        <f t="shared" si="24"/>
        <v>#VALUE!</v>
      </c>
      <c r="AJ29" s="35" t="e">
        <f t="shared" si="25"/>
        <v>#VALUE!</v>
      </c>
      <c r="AK29" s="50" t="str">
        <f t="shared" si="26"/>
        <v>TBD</v>
      </c>
    </row>
    <row r="30" spans="1:37" ht="20.100000000000001" customHeight="1" x14ac:dyDescent="0.2">
      <c r="A30" s="83">
        <f t="shared" si="27"/>
        <v>19</v>
      </c>
      <c r="B30" s="22"/>
      <c r="C30" s="24"/>
      <c r="D30" s="23"/>
      <c r="E30" s="23"/>
      <c r="F30" s="23"/>
      <c r="G30" s="51" t="str">
        <f t="shared" si="11"/>
        <v/>
      </c>
      <c r="H30" s="23"/>
      <c r="I30" s="23" t="s">
        <v>15</v>
      </c>
      <c r="J30" s="51" t="str">
        <f t="shared" si="12"/>
        <v/>
      </c>
      <c r="K30" s="52" t="str">
        <f t="shared" si="13"/>
        <v/>
      </c>
      <c r="L30" s="53" t="str">
        <f t="shared" si="0"/>
        <v/>
      </c>
      <c r="M30" s="46" t="str">
        <f t="shared" si="1"/>
        <v>TBD</v>
      </c>
      <c r="N30" s="46" t="e">
        <f t="shared" si="2"/>
        <v>#VALUE!</v>
      </c>
      <c r="O30" s="46" t="e">
        <f t="shared" si="3"/>
        <v>#VALUE!</v>
      </c>
      <c r="P30" s="46" t="e">
        <f t="shared" si="4"/>
        <v>#VALUE!</v>
      </c>
      <c r="Q30" s="46" t="e">
        <f t="shared" si="5"/>
        <v>#VALUE!</v>
      </c>
      <c r="R30" s="46" t="e">
        <f t="shared" si="6"/>
        <v>#VALUE!</v>
      </c>
      <c r="S30" s="46">
        <f t="shared" si="7"/>
        <v>0</v>
      </c>
      <c r="T30" s="46">
        <f t="shared" si="8"/>
        <v>0</v>
      </c>
      <c r="U30" s="46" t="str">
        <f t="shared" si="14"/>
        <v/>
      </c>
      <c r="V30" s="46" t="e">
        <f t="shared" si="9"/>
        <v>#N/A</v>
      </c>
      <c r="W30" s="33" t="e">
        <f t="shared" si="10"/>
        <v>#N/A</v>
      </c>
      <c r="X30" s="40" t="str">
        <f t="shared" si="15"/>
        <v/>
      </c>
      <c r="Y30" s="40" t="str">
        <f t="shared" si="16"/>
        <v/>
      </c>
      <c r="Z30" s="47" t="str">
        <f t="shared" si="17"/>
        <v/>
      </c>
      <c r="AA30" s="47" t="e">
        <f t="shared" si="29"/>
        <v>#N/A</v>
      </c>
      <c r="AB30" s="7" t="e">
        <f t="shared" si="18"/>
        <v>#N/A</v>
      </c>
      <c r="AC30" s="48" t="str">
        <f t="shared" si="28"/>
        <v/>
      </c>
      <c r="AD30" s="49" t="e">
        <f t="shared" si="19"/>
        <v>#N/A</v>
      </c>
      <c r="AE30" s="9" t="e">
        <f t="shared" si="20"/>
        <v>#N/A</v>
      </c>
      <c r="AF30" s="8" t="e">
        <f t="shared" si="21"/>
        <v>#VALUE!</v>
      </c>
      <c r="AG30" s="8" t="e">
        <f t="shared" si="22"/>
        <v>#VALUE!</v>
      </c>
      <c r="AH30" s="50" t="str">
        <f t="shared" si="23"/>
        <v>TBD</v>
      </c>
      <c r="AI30" s="35" t="e">
        <f t="shared" si="24"/>
        <v>#VALUE!</v>
      </c>
      <c r="AJ30" s="35" t="e">
        <f t="shared" si="25"/>
        <v>#VALUE!</v>
      </c>
      <c r="AK30" s="50" t="str">
        <f t="shared" si="26"/>
        <v>TBD</v>
      </c>
    </row>
    <row r="31" spans="1:37" ht="20.100000000000001" customHeight="1" x14ac:dyDescent="0.2">
      <c r="A31" s="83">
        <f t="shared" si="27"/>
        <v>20</v>
      </c>
      <c r="B31" s="22"/>
      <c r="C31" s="24"/>
      <c r="D31" s="23"/>
      <c r="E31" s="23"/>
      <c r="F31" s="23"/>
      <c r="G31" s="51" t="str">
        <f t="shared" si="11"/>
        <v/>
      </c>
      <c r="H31" s="23"/>
      <c r="I31" s="23" t="s">
        <v>15</v>
      </c>
      <c r="J31" s="51" t="str">
        <f t="shared" si="12"/>
        <v/>
      </c>
      <c r="K31" s="52" t="str">
        <f t="shared" si="13"/>
        <v/>
      </c>
      <c r="L31" s="53" t="str">
        <f t="shared" si="0"/>
        <v/>
      </c>
      <c r="M31" s="46" t="str">
        <f t="shared" si="1"/>
        <v>TBD</v>
      </c>
      <c r="N31" s="46" t="e">
        <f t="shared" si="2"/>
        <v>#VALUE!</v>
      </c>
      <c r="O31" s="46" t="e">
        <f t="shared" si="3"/>
        <v>#VALUE!</v>
      </c>
      <c r="P31" s="46" t="e">
        <f t="shared" si="4"/>
        <v>#VALUE!</v>
      </c>
      <c r="Q31" s="46" t="e">
        <f t="shared" si="5"/>
        <v>#VALUE!</v>
      </c>
      <c r="R31" s="46" t="e">
        <f t="shared" si="6"/>
        <v>#VALUE!</v>
      </c>
      <c r="S31" s="46">
        <f t="shared" si="7"/>
        <v>0</v>
      </c>
      <c r="T31" s="46">
        <f t="shared" si="8"/>
        <v>0</v>
      </c>
      <c r="U31" s="46" t="str">
        <f t="shared" si="14"/>
        <v/>
      </c>
      <c r="V31" s="46" t="e">
        <f t="shared" si="9"/>
        <v>#N/A</v>
      </c>
      <c r="W31" s="33" t="e">
        <f t="shared" si="10"/>
        <v>#N/A</v>
      </c>
      <c r="X31" s="40" t="str">
        <f t="shared" si="15"/>
        <v/>
      </c>
      <c r="Y31" s="40" t="str">
        <f t="shared" si="16"/>
        <v/>
      </c>
      <c r="Z31" s="47" t="str">
        <f t="shared" si="17"/>
        <v/>
      </c>
      <c r="AA31" s="47" t="e">
        <f t="shared" si="29"/>
        <v>#N/A</v>
      </c>
      <c r="AB31" s="7" t="e">
        <f t="shared" si="18"/>
        <v>#N/A</v>
      </c>
      <c r="AC31" s="48" t="str">
        <f t="shared" si="28"/>
        <v/>
      </c>
      <c r="AD31" s="49" t="e">
        <f t="shared" si="19"/>
        <v>#N/A</v>
      </c>
      <c r="AE31" s="9" t="e">
        <f t="shared" si="20"/>
        <v>#N/A</v>
      </c>
      <c r="AF31" s="8" t="e">
        <f t="shared" si="21"/>
        <v>#VALUE!</v>
      </c>
      <c r="AG31" s="8" t="e">
        <f t="shared" si="22"/>
        <v>#VALUE!</v>
      </c>
      <c r="AH31" s="50" t="str">
        <f t="shared" si="23"/>
        <v>TBD</v>
      </c>
      <c r="AI31" s="35" t="e">
        <f t="shared" si="24"/>
        <v>#VALUE!</v>
      </c>
      <c r="AJ31" s="35" t="e">
        <f t="shared" si="25"/>
        <v>#VALUE!</v>
      </c>
      <c r="AK31" s="50" t="str">
        <f t="shared" si="26"/>
        <v>TBD</v>
      </c>
    </row>
    <row r="32" spans="1:37" ht="20.100000000000001" customHeight="1" x14ac:dyDescent="0.2">
      <c r="A32" s="83">
        <f t="shared" si="27"/>
        <v>21</v>
      </c>
      <c r="B32" s="22"/>
      <c r="C32" s="24"/>
      <c r="D32" s="23"/>
      <c r="E32" s="23"/>
      <c r="F32" s="23"/>
      <c r="G32" s="51" t="str">
        <f t="shared" si="11"/>
        <v/>
      </c>
      <c r="H32" s="23"/>
      <c r="I32" s="23" t="s">
        <v>15</v>
      </c>
      <c r="J32" s="51" t="str">
        <f t="shared" si="12"/>
        <v/>
      </c>
      <c r="K32" s="52" t="str">
        <f t="shared" si="13"/>
        <v/>
      </c>
      <c r="L32" s="53" t="str">
        <f t="shared" si="0"/>
        <v/>
      </c>
      <c r="M32" s="46" t="str">
        <f t="shared" si="1"/>
        <v>TBD</v>
      </c>
      <c r="N32" s="46" t="e">
        <f t="shared" si="2"/>
        <v>#VALUE!</v>
      </c>
      <c r="O32" s="46" t="e">
        <f t="shared" si="3"/>
        <v>#VALUE!</v>
      </c>
      <c r="P32" s="46" t="e">
        <f t="shared" si="4"/>
        <v>#VALUE!</v>
      </c>
      <c r="Q32" s="46" t="e">
        <f t="shared" si="5"/>
        <v>#VALUE!</v>
      </c>
      <c r="R32" s="46" t="e">
        <f t="shared" si="6"/>
        <v>#VALUE!</v>
      </c>
      <c r="S32" s="46">
        <f t="shared" si="7"/>
        <v>0</v>
      </c>
      <c r="T32" s="46">
        <f t="shared" si="8"/>
        <v>0</v>
      </c>
      <c r="U32" s="46" t="str">
        <f t="shared" si="14"/>
        <v/>
      </c>
      <c r="V32" s="46" t="e">
        <f t="shared" si="9"/>
        <v>#N/A</v>
      </c>
      <c r="W32" s="33" t="e">
        <f t="shared" si="10"/>
        <v>#N/A</v>
      </c>
      <c r="X32" s="40" t="str">
        <f t="shared" si="15"/>
        <v/>
      </c>
      <c r="Y32" s="40" t="str">
        <f t="shared" si="16"/>
        <v/>
      </c>
      <c r="Z32" s="47" t="str">
        <f t="shared" si="17"/>
        <v/>
      </c>
      <c r="AA32" s="47" t="e">
        <f t="shared" si="29"/>
        <v>#N/A</v>
      </c>
      <c r="AB32" s="7" t="e">
        <f t="shared" si="18"/>
        <v>#N/A</v>
      </c>
      <c r="AC32" s="48" t="str">
        <f t="shared" si="28"/>
        <v/>
      </c>
      <c r="AD32" s="49" t="e">
        <f t="shared" si="19"/>
        <v>#N/A</v>
      </c>
      <c r="AE32" s="9" t="e">
        <f t="shared" si="20"/>
        <v>#N/A</v>
      </c>
      <c r="AF32" s="8" t="e">
        <f t="shared" si="21"/>
        <v>#VALUE!</v>
      </c>
      <c r="AG32" s="8" t="e">
        <f t="shared" si="22"/>
        <v>#VALUE!</v>
      </c>
      <c r="AH32" s="50" t="str">
        <f t="shared" si="23"/>
        <v>TBD</v>
      </c>
      <c r="AI32" s="35" t="e">
        <f t="shared" si="24"/>
        <v>#VALUE!</v>
      </c>
      <c r="AJ32" s="35" t="e">
        <f t="shared" si="25"/>
        <v>#VALUE!</v>
      </c>
      <c r="AK32" s="50" t="str">
        <f t="shared" si="26"/>
        <v>TBD</v>
      </c>
    </row>
    <row r="33" spans="1:37" ht="20.100000000000001" customHeight="1" x14ac:dyDescent="0.2">
      <c r="A33" s="83">
        <f t="shared" si="27"/>
        <v>22</v>
      </c>
      <c r="B33" s="22"/>
      <c r="C33" s="24"/>
      <c r="D33" s="23"/>
      <c r="E33" s="23"/>
      <c r="F33" s="23"/>
      <c r="G33" s="51" t="str">
        <f t="shared" si="11"/>
        <v/>
      </c>
      <c r="H33" s="23"/>
      <c r="I33" s="23" t="s">
        <v>15</v>
      </c>
      <c r="J33" s="51" t="str">
        <f t="shared" si="12"/>
        <v/>
      </c>
      <c r="K33" s="52" t="str">
        <f t="shared" si="13"/>
        <v/>
      </c>
      <c r="L33" s="53" t="str">
        <f t="shared" si="0"/>
        <v/>
      </c>
      <c r="M33" s="46" t="str">
        <f t="shared" si="1"/>
        <v>TBD</v>
      </c>
      <c r="N33" s="46" t="e">
        <f t="shared" si="2"/>
        <v>#VALUE!</v>
      </c>
      <c r="O33" s="46" t="e">
        <f t="shared" si="3"/>
        <v>#VALUE!</v>
      </c>
      <c r="P33" s="46" t="e">
        <f t="shared" si="4"/>
        <v>#VALUE!</v>
      </c>
      <c r="Q33" s="46" t="e">
        <f t="shared" si="5"/>
        <v>#VALUE!</v>
      </c>
      <c r="R33" s="46" t="e">
        <f t="shared" si="6"/>
        <v>#VALUE!</v>
      </c>
      <c r="S33" s="46">
        <f t="shared" si="7"/>
        <v>0</v>
      </c>
      <c r="T33" s="46">
        <f t="shared" si="8"/>
        <v>0</v>
      </c>
      <c r="U33" s="46" t="str">
        <f t="shared" si="14"/>
        <v/>
      </c>
      <c r="V33" s="46" t="e">
        <f t="shared" si="9"/>
        <v>#N/A</v>
      </c>
      <c r="W33" s="33" t="e">
        <f t="shared" si="10"/>
        <v>#N/A</v>
      </c>
      <c r="X33" s="40" t="str">
        <f t="shared" si="15"/>
        <v/>
      </c>
      <c r="Y33" s="40" t="str">
        <f t="shared" si="16"/>
        <v/>
      </c>
      <c r="Z33" s="47" t="str">
        <f t="shared" si="17"/>
        <v/>
      </c>
      <c r="AA33" s="47" t="e">
        <f t="shared" si="29"/>
        <v>#N/A</v>
      </c>
      <c r="AB33" s="7" t="e">
        <f t="shared" si="18"/>
        <v>#N/A</v>
      </c>
      <c r="AC33" s="48" t="str">
        <f t="shared" si="28"/>
        <v/>
      </c>
      <c r="AD33" s="49" t="e">
        <f t="shared" si="19"/>
        <v>#N/A</v>
      </c>
      <c r="AE33" s="9" t="e">
        <f t="shared" si="20"/>
        <v>#N/A</v>
      </c>
      <c r="AF33" s="8" t="e">
        <f t="shared" si="21"/>
        <v>#VALUE!</v>
      </c>
      <c r="AG33" s="8" t="e">
        <f t="shared" si="22"/>
        <v>#VALUE!</v>
      </c>
      <c r="AH33" s="50" t="str">
        <f t="shared" si="23"/>
        <v>TBD</v>
      </c>
      <c r="AI33" s="35" t="e">
        <f t="shared" si="24"/>
        <v>#VALUE!</v>
      </c>
      <c r="AJ33" s="35" t="e">
        <f t="shared" si="25"/>
        <v>#VALUE!</v>
      </c>
      <c r="AK33" s="50" t="str">
        <f t="shared" si="26"/>
        <v>TBD</v>
      </c>
    </row>
    <row r="34" spans="1:37" ht="20.100000000000001" customHeight="1" x14ac:dyDescent="0.2">
      <c r="A34" s="83">
        <f t="shared" si="27"/>
        <v>23</v>
      </c>
      <c r="B34" s="22"/>
      <c r="C34" s="24"/>
      <c r="D34" s="23"/>
      <c r="E34" s="23"/>
      <c r="F34" s="23"/>
      <c r="G34" s="51" t="str">
        <f t="shared" si="11"/>
        <v/>
      </c>
      <c r="H34" s="23"/>
      <c r="I34" s="23" t="s">
        <v>15</v>
      </c>
      <c r="J34" s="51" t="str">
        <f t="shared" si="12"/>
        <v/>
      </c>
      <c r="K34" s="52" t="str">
        <f t="shared" si="13"/>
        <v/>
      </c>
      <c r="L34" s="53" t="str">
        <f t="shared" si="0"/>
        <v/>
      </c>
      <c r="M34" s="46" t="str">
        <f t="shared" si="1"/>
        <v>TBD</v>
      </c>
      <c r="N34" s="46" t="e">
        <f t="shared" si="2"/>
        <v>#VALUE!</v>
      </c>
      <c r="O34" s="46" t="e">
        <f t="shared" si="3"/>
        <v>#VALUE!</v>
      </c>
      <c r="P34" s="46" t="e">
        <f t="shared" si="4"/>
        <v>#VALUE!</v>
      </c>
      <c r="Q34" s="46" t="e">
        <f t="shared" si="5"/>
        <v>#VALUE!</v>
      </c>
      <c r="R34" s="46" t="e">
        <f t="shared" si="6"/>
        <v>#VALUE!</v>
      </c>
      <c r="S34" s="46">
        <f t="shared" si="7"/>
        <v>0</v>
      </c>
      <c r="T34" s="46">
        <f t="shared" si="8"/>
        <v>0</v>
      </c>
      <c r="U34" s="46" t="str">
        <f t="shared" si="14"/>
        <v/>
      </c>
      <c r="V34" s="46" t="e">
        <f t="shared" si="9"/>
        <v>#N/A</v>
      </c>
      <c r="W34" s="33" t="e">
        <f t="shared" si="10"/>
        <v>#N/A</v>
      </c>
      <c r="X34" s="40" t="str">
        <f t="shared" si="15"/>
        <v/>
      </c>
      <c r="Y34" s="40" t="str">
        <f t="shared" si="16"/>
        <v/>
      </c>
      <c r="Z34" s="47" t="str">
        <f t="shared" si="17"/>
        <v/>
      </c>
      <c r="AA34" s="47" t="e">
        <f t="shared" si="29"/>
        <v>#N/A</v>
      </c>
      <c r="AB34" s="7" t="e">
        <f t="shared" si="18"/>
        <v>#N/A</v>
      </c>
      <c r="AC34" s="48" t="str">
        <f t="shared" si="28"/>
        <v/>
      </c>
      <c r="AD34" s="49" t="e">
        <f t="shared" si="19"/>
        <v>#N/A</v>
      </c>
      <c r="AE34" s="9" t="e">
        <f t="shared" si="20"/>
        <v>#N/A</v>
      </c>
      <c r="AF34" s="8" t="e">
        <f t="shared" si="21"/>
        <v>#VALUE!</v>
      </c>
      <c r="AG34" s="8" t="e">
        <f t="shared" si="22"/>
        <v>#VALUE!</v>
      </c>
      <c r="AH34" s="50" t="str">
        <f t="shared" si="23"/>
        <v>TBD</v>
      </c>
      <c r="AI34" s="35" t="e">
        <f t="shared" si="24"/>
        <v>#VALUE!</v>
      </c>
      <c r="AJ34" s="35" t="e">
        <f t="shared" si="25"/>
        <v>#VALUE!</v>
      </c>
      <c r="AK34" s="50" t="str">
        <f t="shared" si="26"/>
        <v>TBD</v>
      </c>
    </row>
    <row r="35" spans="1:37" ht="20.100000000000001" customHeight="1" x14ac:dyDescent="0.2">
      <c r="A35" s="83">
        <f t="shared" si="27"/>
        <v>24</v>
      </c>
      <c r="B35" s="22"/>
      <c r="C35" s="24"/>
      <c r="D35" s="23"/>
      <c r="E35" s="23"/>
      <c r="F35" s="23"/>
      <c r="G35" s="51" t="str">
        <f t="shared" si="11"/>
        <v/>
      </c>
      <c r="H35" s="23"/>
      <c r="I35" s="23" t="s">
        <v>15</v>
      </c>
      <c r="J35" s="51" t="str">
        <f t="shared" si="12"/>
        <v/>
      </c>
      <c r="K35" s="52" t="str">
        <f t="shared" si="13"/>
        <v/>
      </c>
      <c r="L35" s="53" t="str">
        <f t="shared" si="0"/>
        <v/>
      </c>
      <c r="M35" s="46" t="str">
        <f t="shared" si="1"/>
        <v>TBD</v>
      </c>
      <c r="N35" s="46" t="e">
        <f t="shared" si="2"/>
        <v>#VALUE!</v>
      </c>
      <c r="O35" s="46" t="e">
        <f t="shared" si="3"/>
        <v>#VALUE!</v>
      </c>
      <c r="P35" s="46" t="e">
        <f t="shared" si="4"/>
        <v>#VALUE!</v>
      </c>
      <c r="Q35" s="46" t="e">
        <f t="shared" si="5"/>
        <v>#VALUE!</v>
      </c>
      <c r="R35" s="46" t="e">
        <f t="shared" si="6"/>
        <v>#VALUE!</v>
      </c>
      <c r="S35" s="46">
        <f t="shared" si="7"/>
        <v>0</v>
      </c>
      <c r="T35" s="46">
        <f t="shared" si="8"/>
        <v>0</v>
      </c>
      <c r="U35" s="46" t="str">
        <f t="shared" si="14"/>
        <v/>
      </c>
      <c r="V35" s="46" t="e">
        <f t="shared" si="9"/>
        <v>#N/A</v>
      </c>
      <c r="W35" s="33" t="e">
        <f t="shared" si="10"/>
        <v>#N/A</v>
      </c>
      <c r="X35" s="40" t="str">
        <f t="shared" si="15"/>
        <v/>
      </c>
      <c r="Y35" s="40" t="str">
        <f t="shared" si="16"/>
        <v/>
      </c>
      <c r="Z35" s="47" t="str">
        <f t="shared" si="17"/>
        <v/>
      </c>
      <c r="AA35" s="47" t="e">
        <f t="shared" si="29"/>
        <v>#N/A</v>
      </c>
      <c r="AB35" s="7" t="e">
        <f t="shared" si="18"/>
        <v>#N/A</v>
      </c>
      <c r="AC35" s="48" t="str">
        <f t="shared" si="28"/>
        <v/>
      </c>
      <c r="AD35" s="49" t="e">
        <f t="shared" si="19"/>
        <v>#N/A</v>
      </c>
      <c r="AE35" s="9" t="e">
        <f t="shared" si="20"/>
        <v>#N/A</v>
      </c>
      <c r="AF35" s="8" t="e">
        <f t="shared" si="21"/>
        <v>#VALUE!</v>
      </c>
      <c r="AG35" s="8" t="e">
        <f t="shared" si="22"/>
        <v>#VALUE!</v>
      </c>
      <c r="AH35" s="50" t="str">
        <f t="shared" si="23"/>
        <v>TBD</v>
      </c>
      <c r="AI35" s="35" t="e">
        <f t="shared" si="24"/>
        <v>#VALUE!</v>
      </c>
      <c r="AJ35" s="35" t="e">
        <f t="shared" si="25"/>
        <v>#VALUE!</v>
      </c>
      <c r="AK35" s="50" t="str">
        <f t="shared" si="26"/>
        <v>TBD</v>
      </c>
    </row>
    <row r="36" spans="1:37" ht="20.100000000000001" customHeight="1" x14ac:dyDescent="0.2">
      <c r="A36" s="83">
        <f t="shared" si="27"/>
        <v>25</v>
      </c>
      <c r="B36" s="22"/>
      <c r="C36" s="24"/>
      <c r="D36" s="23"/>
      <c r="E36" s="23"/>
      <c r="F36" s="23"/>
      <c r="G36" s="51" t="str">
        <f t="shared" si="11"/>
        <v/>
      </c>
      <c r="H36" s="23"/>
      <c r="I36" s="23" t="s">
        <v>15</v>
      </c>
      <c r="J36" s="51" t="str">
        <f t="shared" si="12"/>
        <v/>
      </c>
      <c r="K36" s="52" t="str">
        <f t="shared" si="13"/>
        <v/>
      </c>
      <c r="L36" s="53" t="str">
        <f t="shared" si="0"/>
        <v/>
      </c>
      <c r="M36" s="46" t="str">
        <f t="shared" si="1"/>
        <v>TBD</v>
      </c>
      <c r="N36" s="46" t="e">
        <f t="shared" si="2"/>
        <v>#VALUE!</v>
      </c>
      <c r="O36" s="46" t="e">
        <f t="shared" si="3"/>
        <v>#VALUE!</v>
      </c>
      <c r="P36" s="46" t="e">
        <f t="shared" si="4"/>
        <v>#VALUE!</v>
      </c>
      <c r="Q36" s="46" t="e">
        <f t="shared" si="5"/>
        <v>#VALUE!</v>
      </c>
      <c r="R36" s="46" t="e">
        <f t="shared" si="6"/>
        <v>#VALUE!</v>
      </c>
      <c r="S36" s="46">
        <f t="shared" si="7"/>
        <v>0</v>
      </c>
      <c r="T36" s="46">
        <f t="shared" si="8"/>
        <v>0</v>
      </c>
      <c r="U36" s="46" t="str">
        <f t="shared" si="14"/>
        <v/>
      </c>
      <c r="V36" s="46" t="e">
        <f t="shared" si="9"/>
        <v>#N/A</v>
      </c>
      <c r="W36" s="33" t="e">
        <f t="shared" si="10"/>
        <v>#N/A</v>
      </c>
      <c r="X36" s="40" t="str">
        <f t="shared" si="15"/>
        <v/>
      </c>
      <c r="Y36" s="40" t="str">
        <f t="shared" si="16"/>
        <v/>
      </c>
      <c r="Z36" s="47" t="str">
        <f t="shared" si="17"/>
        <v/>
      </c>
      <c r="AA36" s="47" t="e">
        <f t="shared" si="29"/>
        <v>#N/A</v>
      </c>
      <c r="AB36" s="7" t="e">
        <f t="shared" si="18"/>
        <v>#N/A</v>
      </c>
      <c r="AC36" s="48" t="str">
        <f t="shared" si="28"/>
        <v/>
      </c>
      <c r="AD36" s="49" t="e">
        <f t="shared" si="19"/>
        <v>#N/A</v>
      </c>
      <c r="AE36" s="9" t="e">
        <f t="shared" si="20"/>
        <v>#N/A</v>
      </c>
      <c r="AF36" s="8" t="e">
        <f t="shared" si="21"/>
        <v>#VALUE!</v>
      </c>
      <c r="AG36" s="8" t="e">
        <f t="shared" si="22"/>
        <v>#VALUE!</v>
      </c>
      <c r="AH36" s="50" t="str">
        <f t="shared" si="23"/>
        <v>TBD</v>
      </c>
      <c r="AI36" s="35" t="e">
        <f t="shared" si="24"/>
        <v>#VALUE!</v>
      </c>
      <c r="AJ36" s="35" t="e">
        <f t="shared" si="25"/>
        <v>#VALUE!</v>
      </c>
      <c r="AK36" s="50" t="str">
        <f t="shared" si="26"/>
        <v>TBD</v>
      </c>
    </row>
    <row r="37" spans="1:37" ht="20.100000000000001" customHeight="1" x14ac:dyDescent="0.2">
      <c r="A37" s="83">
        <f t="shared" si="27"/>
        <v>26</v>
      </c>
      <c r="B37" s="22"/>
      <c r="C37" s="24"/>
      <c r="D37" s="23"/>
      <c r="E37" s="23"/>
      <c r="F37" s="23"/>
      <c r="G37" s="51" t="str">
        <f t="shared" si="11"/>
        <v/>
      </c>
      <c r="H37" s="23"/>
      <c r="I37" s="23" t="s">
        <v>15</v>
      </c>
      <c r="J37" s="51" t="str">
        <f t="shared" si="12"/>
        <v/>
      </c>
      <c r="K37" s="52" t="str">
        <f t="shared" si="13"/>
        <v/>
      </c>
      <c r="L37" s="53" t="str">
        <f t="shared" si="0"/>
        <v/>
      </c>
      <c r="M37" s="46" t="str">
        <f t="shared" si="1"/>
        <v>TBD</v>
      </c>
      <c r="N37" s="46" t="e">
        <f t="shared" si="2"/>
        <v>#VALUE!</v>
      </c>
      <c r="O37" s="46" t="e">
        <f t="shared" si="3"/>
        <v>#VALUE!</v>
      </c>
      <c r="P37" s="46" t="e">
        <f t="shared" si="4"/>
        <v>#VALUE!</v>
      </c>
      <c r="Q37" s="46" t="e">
        <f t="shared" si="5"/>
        <v>#VALUE!</v>
      </c>
      <c r="R37" s="46" t="e">
        <f t="shared" si="6"/>
        <v>#VALUE!</v>
      </c>
      <c r="S37" s="46">
        <f t="shared" si="7"/>
        <v>0</v>
      </c>
      <c r="T37" s="46">
        <f t="shared" si="8"/>
        <v>0</v>
      </c>
      <c r="U37" s="46" t="str">
        <f t="shared" si="14"/>
        <v/>
      </c>
      <c r="V37" s="46" t="e">
        <f t="shared" si="9"/>
        <v>#N/A</v>
      </c>
      <c r="W37" s="33" t="e">
        <f t="shared" si="10"/>
        <v>#N/A</v>
      </c>
      <c r="X37" s="40" t="str">
        <f t="shared" si="15"/>
        <v/>
      </c>
      <c r="Y37" s="40" t="str">
        <f t="shared" si="16"/>
        <v/>
      </c>
      <c r="Z37" s="47" t="str">
        <f t="shared" si="17"/>
        <v/>
      </c>
      <c r="AA37" s="47" t="e">
        <f t="shared" si="29"/>
        <v>#N/A</v>
      </c>
      <c r="AB37" s="7" t="e">
        <f t="shared" si="18"/>
        <v>#N/A</v>
      </c>
      <c r="AC37" s="48" t="str">
        <f t="shared" si="28"/>
        <v/>
      </c>
      <c r="AD37" s="49" t="e">
        <f t="shared" si="19"/>
        <v>#N/A</v>
      </c>
      <c r="AE37" s="9" t="e">
        <f t="shared" si="20"/>
        <v>#N/A</v>
      </c>
      <c r="AF37" s="8" t="e">
        <f t="shared" si="21"/>
        <v>#VALUE!</v>
      </c>
      <c r="AG37" s="8" t="e">
        <f t="shared" si="22"/>
        <v>#VALUE!</v>
      </c>
      <c r="AH37" s="50" t="str">
        <f t="shared" si="23"/>
        <v>TBD</v>
      </c>
      <c r="AI37" s="35" t="e">
        <f t="shared" si="24"/>
        <v>#VALUE!</v>
      </c>
      <c r="AJ37" s="35" t="e">
        <f t="shared" si="25"/>
        <v>#VALUE!</v>
      </c>
      <c r="AK37" s="50" t="str">
        <f t="shared" si="26"/>
        <v>TBD</v>
      </c>
    </row>
    <row r="38" spans="1:37" ht="20.100000000000001" customHeight="1" x14ac:dyDescent="0.2">
      <c r="A38" s="83">
        <f t="shared" si="27"/>
        <v>27</v>
      </c>
      <c r="B38" s="22"/>
      <c r="C38" s="24"/>
      <c r="D38" s="23"/>
      <c r="E38" s="23"/>
      <c r="F38" s="23"/>
      <c r="G38" s="51" t="str">
        <f t="shared" si="11"/>
        <v/>
      </c>
      <c r="H38" s="23"/>
      <c r="I38" s="23" t="s">
        <v>15</v>
      </c>
      <c r="J38" s="51" t="str">
        <f t="shared" si="12"/>
        <v/>
      </c>
      <c r="K38" s="52" t="str">
        <f t="shared" si="13"/>
        <v/>
      </c>
      <c r="L38" s="53" t="str">
        <f t="shared" si="0"/>
        <v/>
      </c>
      <c r="M38" s="46" t="str">
        <f t="shared" si="1"/>
        <v>TBD</v>
      </c>
      <c r="N38" s="46" t="e">
        <f t="shared" si="2"/>
        <v>#VALUE!</v>
      </c>
      <c r="O38" s="46" t="e">
        <f t="shared" si="3"/>
        <v>#VALUE!</v>
      </c>
      <c r="P38" s="46" t="e">
        <f t="shared" si="4"/>
        <v>#VALUE!</v>
      </c>
      <c r="Q38" s="46" t="e">
        <f t="shared" si="5"/>
        <v>#VALUE!</v>
      </c>
      <c r="R38" s="46" t="e">
        <f t="shared" si="6"/>
        <v>#VALUE!</v>
      </c>
      <c r="S38" s="46">
        <f t="shared" si="7"/>
        <v>0</v>
      </c>
      <c r="T38" s="46">
        <f t="shared" si="8"/>
        <v>0</v>
      </c>
      <c r="U38" s="46" t="str">
        <f t="shared" si="14"/>
        <v/>
      </c>
      <c r="V38" s="46" t="e">
        <f t="shared" si="9"/>
        <v>#N/A</v>
      </c>
      <c r="W38" s="33" t="e">
        <f t="shared" si="10"/>
        <v>#N/A</v>
      </c>
      <c r="X38" s="40" t="str">
        <f t="shared" si="15"/>
        <v/>
      </c>
      <c r="Y38" s="40" t="str">
        <f t="shared" si="16"/>
        <v/>
      </c>
      <c r="Z38" s="47" t="str">
        <f t="shared" si="17"/>
        <v/>
      </c>
      <c r="AA38" s="47" t="e">
        <f t="shared" si="29"/>
        <v>#N/A</v>
      </c>
      <c r="AB38" s="7" t="e">
        <f t="shared" si="18"/>
        <v>#N/A</v>
      </c>
      <c r="AC38" s="48" t="str">
        <f t="shared" si="28"/>
        <v/>
      </c>
      <c r="AD38" s="49" t="e">
        <f t="shared" si="19"/>
        <v>#N/A</v>
      </c>
      <c r="AE38" s="9" t="e">
        <f t="shared" si="20"/>
        <v>#N/A</v>
      </c>
      <c r="AF38" s="8" t="e">
        <f t="shared" si="21"/>
        <v>#VALUE!</v>
      </c>
      <c r="AG38" s="8" t="e">
        <f t="shared" si="22"/>
        <v>#VALUE!</v>
      </c>
      <c r="AH38" s="50" t="str">
        <f t="shared" si="23"/>
        <v>TBD</v>
      </c>
      <c r="AI38" s="35" t="e">
        <f t="shared" si="24"/>
        <v>#VALUE!</v>
      </c>
      <c r="AJ38" s="35" t="e">
        <f t="shared" si="25"/>
        <v>#VALUE!</v>
      </c>
      <c r="AK38" s="50" t="str">
        <f t="shared" si="26"/>
        <v>TBD</v>
      </c>
    </row>
    <row r="39" spans="1:37" ht="20.100000000000001" customHeight="1" x14ac:dyDescent="0.2">
      <c r="A39" s="83">
        <f t="shared" si="27"/>
        <v>28</v>
      </c>
      <c r="B39" s="22"/>
      <c r="C39" s="24"/>
      <c r="D39" s="23"/>
      <c r="E39" s="23"/>
      <c r="F39" s="23"/>
      <c r="G39" s="51" t="str">
        <f t="shared" si="11"/>
        <v/>
      </c>
      <c r="H39" s="23"/>
      <c r="I39" s="23" t="s">
        <v>15</v>
      </c>
      <c r="J39" s="51" t="str">
        <f t="shared" si="12"/>
        <v/>
      </c>
      <c r="K39" s="52" t="str">
        <f t="shared" si="13"/>
        <v/>
      </c>
      <c r="L39" s="53" t="str">
        <f t="shared" si="0"/>
        <v/>
      </c>
      <c r="M39" s="46" t="str">
        <f t="shared" si="1"/>
        <v>TBD</v>
      </c>
      <c r="N39" s="46" t="e">
        <f t="shared" si="2"/>
        <v>#VALUE!</v>
      </c>
      <c r="O39" s="46" t="e">
        <f t="shared" si="3"/>
        <v>#VALUE!</v>
      </c>
      <c r="P39" s="46" t="e">
        <f t="shared" si="4"/>
        <v>#VALUE!</v>
      </c>
      <c r="Q39" s="46" t="e">
        <f t="shared" si="5"/>
        <v>#VALUE!</v>
      </c>
      <c r="R39" s="46" t="e">
        <f t="shared" si="6"/>
        <v>#VALUE!</v>
      </c>
      <c r="S39" s="46">
        <f t="shared" si="7"/>
        <v>0</v>
      </c>
      <c r="T39" s="46">
        <f t="shared" si="8"/>
        <v>0</v>
      </c>
      <c r="U39" s="46" t="str">
        <f t="shared" si="14"/>
        <v/>
      </c>
      <c r="V39" s="46" t="e">
        <f t="shared" si="9"/>
        <v>#N/A</v>
      </c>
      <c r="W39" s="33" t="e">
        <f t="shared" si="10"/>
        <v>#N/A</v>
      </c>
      <c r="X39" s="40" t="str">
        <f t="shared" si="15"/>
        <v/>
      </c>
      <c r="Y39" s="40" t="str">
        <f t="shared" si="16"/>
        <v/>
      </c>
      <c r="Z39" s="47" t="str">
        <f t="shared" si="17"/>
        <v/>
      </c>
      <c r="AA39" s="47" t="e">
        <f t="shared" si="29"/>
        <v>#N/A</v>
      </c>
      <c r="AB39" s="7" t="e">
        <f t="shared" si="18"/>
        <v>#N/A</v>
      </c>
      <c r="AC39" s="48" t="str">
        <f t="shared" si="28"/>
        <v/>
      </c>
      <c r="AD39" s="49" t="e">
        <f t="shared" si="19"/>
        <v>#N/A</v>
      </c>
      <c r="AE39" s="9" t="e">
        <f t="shared" si="20"/>
        <v>#N/A</v>
      </c>
      <c r="AF39" s="8" t="e">
        <f t="shared" si="21"/>
        <v>#VALUE!</v>
      </c>
      <c r="AG39" s="8" t="e">
        <f t="shared" si="22"/>
        <v>#VALUE!</v>
      </c>
      <c r="AH39" s="50" t="str">
        <f t="shared" si="23"/>
        <v>TBD</v>
      </c>
      <c r="AI39" s="35" t="e">
        <f t="shared" si="24"/>
        <v>#VALUE!</v>
      </c>
      <c r="AJ39" s="35" t="e">
        <f t="shared" si="25"/>
        <v>#VALUE!</v>
      </c>
      <c r="AK39" s="50" t="str">
        <f t="shared" si="26"/>
        <v>TBD</v>
      </c>
    </row>
    <row r="40" spans="1:37" ht="20.100000000000001" customHeight="1" x14ac:dyDescent="0.2">
      <c r="A40" s="83">
        <f t="shared" si="27"/>
        <v>29</v>
      </c>
      <c r="B40" s="22"/>
      <c r="C40" s="24"/>
      <c r="D40" s="23"/>
      <c r="E40" s="23"/>
      <c r="F40" s="23"/>
      <c r="G40" s="51" t="str">
        <f t="shared" si="11"/>
        <v/>
      </c>
      <c r="H40" s="23"/>
      <c r="I40" s="23" t="s">
        <v>15</v>
      </c>
      <c r="J40" s="51" t="str">
        <f t="shared" si="12"/>
        <v/>
      </c>
      <c r="K40" s="52" t="str">
        <f t="shared" si="13"/>
        <v/>
      </c>
      <c r="L40" s="53" t="str">
        <f t="shared" si="0"/>
        <v/>
      </c>
      <c r="M40" s="46" t="str">
        <f t="shared" si="1"/>
        <v>TBD</v>
      </c>
      <c r="N40" s="46" t="e">
        <f t="shared" si="2"/>
        <v>#VALUE!</v>
      </c>
      <c r="O40" s="46" t="e">
        <f t="shared" si="3"/>
        <v>#VALUE!</v>
      </c>
      <c r="P40" s="46" t="e">
        <f t="shared" si="4"/>
        <v>#VALUE!</v>
      </c>
      <c r="Q40" s="46" t="e">
        <f t="shared" si="5"/>
        <v>#VALUE!</v>
      </c>
      <c r="R40" s="46" t="e">
        <f t="shared" si="6"/>
        <v>#VALUE!</v>
      </c>
      <c r="S40" s="46">
        <f t="shared" si="7"/>
        <v>0</v>
      </c>
      <c r="T40" s="46">
        <f t="shared" si="8"/>
        <v>0</v>
      </c>
      <c r="U40" s="46" t="str">
        <f t="shared" si="14"/>
        <v/>
      </c>
      <c r="V40" s="46" t="e">
        <f t="shared" si="9"/>
        <v>#N/A</v>
      </c>
      <c r="W40" s="33" t="e">
        <f t="shared" si="10"/>
        <v>#N/A</v>
      </c>
      <c r="X40" s="40" t="str">
        <f t="shared" si="15"/>
        <v/>
      </c>
      <c r="Y40" s="40" t="str">
        <f t="shared" si="16"/>
        <v/>
      </c>
      <c r="Z40" s="47" t="str">
        <f t="shared" si="17"/>
        <v/>
      </c>
      <c r="AA40" s="47" t="e">
        <f t="shared" si="29"/>
        <v>#N/A</v>
      </c>
      <c r="AB40" s="7" t="e">
        <f t="shared" si="18"/>
        <v>#N/A</v>
      </c>
      <c r="AC40" s="48" t="str">
        <f t="shared" si="28"/>
        <v/>
      </c>
      <c r="AD40" s="49" t="e">
        <f t="shared" si="19"/>
        <v>#N/A</v>
      </c>
      <c r="AE40" s="9" t="e">
        <f t="shared" si="20"/>
        <v>#N/A</v>
      </c>
      <c r="AF40" s="8" t="e">
        <f t="shared" si="21"/>
        <v>#VALUE!</v>
      </c>
      <c r="AG40" s="8" t="e">
        <f t="shared" si="22"/>
        <v>#VALUE!</v>
      </c>
      <c r="AH40" s="50" t="str">
        <f t="shared" si="23"/>
        <v>TBD</v>
      </c>
      <c r="AI40" s="35" t="e">
        <f t="shared" si="24"/>
        <v>#VALUE!</v>
      </c>
      <c r="AJ40" s="35" t="e">
        <f t="shared" si="25"/>
        <v>#VALUE!</v>
      </c>
      <c r="AK40" s="50" t="str">
        <f t="shared" si="26"/>
        <v>TBD</v>
      </c>
    </row>
    <row r="41" spans="1:37" ht="20.100000000000001" customHeight="1" x14ac:dyDescent="0.2">
      <c r="A41" s="83">
        <f t="shared" si="27"/>
        <v>30</v>
      </c>
      <c r="B41" s="22"/>
      <c r="C41" s="24"/>
      <c r="D41" s="23"/>
      <c r="E41" s="23"/>
      <c r="F41" s="23"/>
      <c r="G41" s="51" t="str">
        <f t="shared" si="11"/>
        <v/>
      </c>
      <c r="H41" s="23"/>
      <c r="I41" s="23" t="s">
        <v>15</v>
      </c>
      <c r="J41" s="51" t="str">
        <f t="shared" si="12"/>
        <v/>
      </c>
      <c r="K41" s="52" t="str">
        <f t="shared" si="13"/>
        <v/>
      </c>
      <c r="L41" s="53" t="str">
        <f t="shared" si="0"/>
        <v/>
      </c>
      <c r="M41" s="46" t="str">
        <f t="shared" si="1"/>
        <v>TBD</v>
      </c>
      <c r="N41" s="46" t="e">
        <f t="shared" si="2"/>
        <v>#VALUE!</v>
      </c>
      <c r="O41" s="46" t="e">
        <f t="shared" si="3"/>
        <v>#VALUE!</v>
      </c>
      <c r="P41" s="46" t="e">
        <f t="shared" si="4"/>
        <v>#VALUE!</v>
      </c>
      <c r="Q41" s="46" t="e">
        <f t="shared" si="5"/>
        <v>#VALUE!</v>
      </c>
      <c r="R41" s="46" t="e">
        <f t="shared" si="6"/>
        <v>#VALUE!</v>
      </c>
      <c r="S41" s="46">
        <f t="shared" si="7"/>
        <v>0</v>
      </c>
      <c r="T41" s="46">
        <f t="shared" si="8"/>
        <v>0</v>
      </c>
      <c r="U41" s="46" t="str">
        <f t="shared" si="14"/>
        <v/>
      </c>
      <c r="V41" s="46" t="e">
        <f t="shared" si="9"/>
        <v>#N/A</v>
      </c>
      <c r="W41" s="33" t="e">
        <f t="shared" si="10"/>
        <v>#N/A</v>
      </c>
      <c r="X41" s="40" t="str">
        <f t="shared" si="15"/>
        <v/>
      </c>
      <c r="Y41" s="40" t="str">
        <f t="shared" si="16"/>
        <v/>
      </c>
      <c r="Z41" s="47" t="str">
        <f t="shared" si="17"/>
        <v/>
      </c>
      <c r="AA41" s="47" t="e">
        <f t="shared" si="29"/>
        <v>#N/A</v>
      </c>
      <c r="AB41" s="7" t="e">
        <f t="shared" si="18"/>
        <v>#N/A</v>
      </c>
      <c r="AC41" s="48" t="str">
        <f t="shared" si="28"/>
        <v/>
      </c>
      <c r="AD41" s="49" t="e">
        <f t="shared" si="19"/>
        <v>#N/A</v>
      </c>
      <c r="AE41" s="9" t="e">
        <f t="shared" si="20"/>
        <v>#N/A</v>
      </c>
      <c r="AF41" s="8" t="e">
        <f t="shared" si="21"/>
        <v>#VALUE!</v>
      </c>
      <c r="AG41" s="8" t="e">
        <f t="shared" si="22"/>
        <v>#VALUE!</v>
      </c>
      <c r="AH41" s="50" t="str">
        <f t="shared" si="23"/>
        <v>TBD</v>
      </c>
      <c r="AI41" s="35" t="e">
        <f t="shared" si="24"/>
        <v>#VALUE!</v>
      </c>
      <c r="AJ41" s="35" t="e">
        <f t="shared" si="25"/>
        <v>#VALUE!</v>
      </c>
      <c r="AK41" s="50" t="str">
        <f t="shared" si="26"/>
        <v>TBD</v>
      </c>
    </row>
    <row r="42" spans="1:37" ht="20.100000000000001" customHeight="1" x14ac:dyDescent="0.2">
      <c r="A42" s="83">
        <f t="shared" si="27"/>
        <v>31</v>
      </c>
      <c r="B42" s="22"/>
      <c r="C42" s="24"/>
      <c r="D42" s="23"/>
      <c r="E42" s="23"/>
      <c r="F42" s="23"/>
      <c r="G42" s="51" t="str">
        <f t="shared" si="11"/>
        <v/>
      </c>
      <c r="H42" s="23"/>
      <c r="I42" s="23" t="s">
        <v>15</v>
      </c>
      <c r="J42" s="51" t="str">
        <f t="shared" si="12"/>
        <v/>
      </c>
      <c r="K42" s="52" t="str">
        <f t="shared" si="13"/>
        <v/>
      </c>
      <c r="L42" s="53" t="str">
        <f t="shared" si="0"/>
        <v/>
      </c>
      <c r="M42" s="46" t="str">
        <f t="shared" si="1"/>
        <v>TBD</v>
      </c>
      <c r="N42" s="46" t="e">
        <f t="shared" si="2"/>
        <v>#VALUE!</v>
      </c>
      <c r="O42" s="46" t="e">
        <f t="shared" si="3"/>
        <v>#VALUE!</v>
      </c>
      <c r="P42" s="46" t="e">
        <f t="shared" si="4"/>
        <v>#VALUE!</v>
      </c>
      <c r="Q42" s="46" t="e">
        <f t="shared" si="5"/>
        <v>#VALUE!</v>
      </c>
      <c r="R42" s="46" t="e">
        <f t="shared" si="6"/>
        <v>#VALUE!</v>
      </c>
      <c r="S42" s="46">
        <f t="shared" si="7"/>
        <v>0</v>
      </c>
      <c r="T42" s="46">
        <f t="shared" si="8"/>
        <v>0</v>
      </c>
      <c r="U42" s="46" t="str">
        <f t="shared" si="14"/>
        <v/>
      </c>
      <c r="V42" s="46" t="e">
        <f t="shared" si="9"/>
        <v>#N/A</v>
      </c>
      <c r="W42" s="33" t="e">
        <f t="shared" si="10"/>
        <v>#N/A</v>
      </c>
      <c r="X42" s="40" t="str">
        <f t="shared" si="15"/>
        <v/>
      </c>
      <c r="Y42" s="40" t="str">
        <f t="shared" si="16"/>
        <v/>
      </c>
      <c r="Z42" s="47" t="str">
        <f t="shared" si="17"/>
        <v/>
      </c>
      <c r="AA42" s="47" t="e">
        <f t="shared" si="29"/>
        <v>#N/A</v>
      </c>
      <c r="AB42" s="7" t="e">
        <f t="shared" si="18"/>
        <v>#N/A</v>
      </c>
      <c r="AC42" s="48" t="str">
        <f t="shared" si="28"/>
        <v/>
      </c>
      <c r="AD42" s="49" t="e">
        <f t="shared" si="19"/>
        <v>#N/A</v>
      </c>
      <c r="AE42" s="9" t="e">
        <f t="shared" si="20"/>
        <v>#N/A</v>
      </c>
      <c r="AF42" s="8" t="e">
        <f t="shared" si="21"/>
        <v>#VALUE!</v>
      </c>
      <c r="AG42" s="8" t="e">
        <f t="shared" si="22"/>
        <v>#VALUE!</v>
      </c>
      <c r="AH42" s="50" t="str">
        <f t="shared" si="23"/>
        <v>TBD</v>
      </c>
      <c r="AI42" s="35" t="e">
        <f t="shared" si="24"/>
        <v>#VALUE!</v>
      </c>
      <c r="AJ42" s="35" t="e">
        <f t="shared" si="25"/>
        <v>#VALUE!</v>
      </c>
      <c r="AK42" s="50" t="str">
        <f t="shared" si="26"/>
        <v>TBD</v>
      </c>
    </row>
    <row r="43" spans="1:37" ht="20.100000000000001" customHeight="1" x14ac:dyDescent="0.2">
      <c r="A43" s="83">
        <f t="shared" si="27"/>
        <v>32</v>
      </c>
      <c r="B43" s="22"/>
      <c r="C43" s="24"/>
      <c r="D43" s="23"/>
      <c r="E43" s="23"/>
      <c r="F43" s="23"/>
      <c r="G43" s="51" t="str">
        <f t="shared" si="11"/>
        <v/>
      </c>
      <c r="H43" s="23"/>
      <c r="I43" s="23" t="s">
        <v>15</v>
      </c>
      <c r="J43" s="51" t="str">
        <f t="shared" si="12"/>
        <v/>
      </c>
      <c r="K43" s="52" t="str">
        <f t="shared" si="13"/>
        <v/>
      </c>
      <c r="L43" s="53" t="str">
        <f t="shared" si="0"/>
        <v/>
      </c>
      <c r="M43" s="46" t="str">
        <f t="shared" si="1"/>
        <v>TBD</v>
      </c>
      <c r="N43" s="46" t="e">
        <f t="shared" si="2"/>
        <v>#VALUE!</v>
      </c>
      <c r="O43" s="46" t="e">
        <f t="shared" si="3"/>
        <v>#VALUE!</v>
      </c>
      <c r="P43" s="46" t="e">
        <f t="shared" si="4"/>
        <v>#VALUE!</v>
      </c>
      <c r="Q43" s="46" t="e">
        <f t="shared" si="5"/>
        <v>#VALUE!</v>
      </c>
      <c r="R43" s="46" t="e">
        <f t="shared" si="6"/>
        <v>#VALUE!</v>
      </c>
      <c r="S43" s="46">
        <f t="shared" si="7"/>
        <v>0</v>
      </c>
      <c r="T43" s="46">
        <f t="shared" si="8"/>
        <v>0</v>
      </c>
      <c r="U43" s="46" t="str">
        <f t="shared" si="14"/>
        <v/>
      </c>
      <c r="V43" s="46" t="e">
        <f t="shared" si="9"/>
        <v>#N/A</v>
      </c>
      <c r="W43" s="33" t="e">
        <f t="shared" si="10"/>
        <v>#N/A</v>
      </c>
      <c r="X43" s="40" t="str">
        <f t="shared" si="15"/>
        <v/>
      </c>
      <c r="Y43" s="40" t="str">
        <f t="shared" si="16"/>
        <v/>
      </c>
      <c r="Z43" s="47" t="str">
        <f t="shared" si="17"/>
        <v/>
      </c>
      <c r="AA43" s="47" t="e">
        <f t="shared" si="29"/>
        <v>#N/A</v>
      </c>
      <c r="AB43" s="7" t="e">
        <f t="shared" si="18"/>
        <v>#N/A</v>
      </c>
      <c r="AC43" s="48" t="str">
        <f t="shared" si="28"/>
        <v/>
      </c>
      <c r="AD43" s="49" t="e">
        <f t="shared" si="19"/>
        <v>#N/A</v>
      </c>
      <c r="AE43" s="9" t="e">
        <f t="shared" si="20"/>
        <v>#N/A</v>
      </c>
      <c r="AF43" s="8" t="e">
        <f t="shared" si="21"/>
        <v>#VALUE!</v>
      </c>
      <c r="AG43" s="8" t="e">
        <f t="shared" si="22"/>
        <v>#VALUE!</v>
      </c>
      <c r="AH43" s="50" t="str">
        <f t="shared" si="23"/>
        <v>TBD</v>
      </c>
      <c r="AI43" s="35" t="e">
        <f t="shared" si="24"/>
        <v>#VALUE!</v>
      </c>
      <c r="AJ43" s="35" t="e">
        <f t="shared" si="25"/>
        <v>#VALUE!</v>
      </c>
      <c r="AK43" s="50" t="str">
        <f t="shared" si="26"/>
        <v>TBD</v>
      </c>
    </row>
    <row r="44" spans="1:37" ht="20.100000000000001" customHeight="1" x14ac:dyDescent="0.2">
      <c r="A44" s="83">
        <f t="shared" si="27"/>
        <v>33</v>
      </c>
      <c r="B44" s="22"/>
      <c r="C44" s="24"/>
      <c r="D44" s="23"/>
      <c r="E44" s="23"/>
      <c r="F44" s="23"/>
      <c r="G44" s="51" t="str">
        <f t="shared" si="11"/>
        <v/>
      </c>
      <c r="H44" s="23"/>
      <c r="I44" s="23" t="s">
        <v>15</v>
      </c>
      <c r="J44" s="51" t="str">
        <f t="shared" si="12"/>
        <v/>
      </c>
      <c r="K44" s="52" t="str">
        <f t="shared" si="13"/>
        <v/>
      </c>
      <c r="L44" s="53" t="str">
        <f t="shared" ref="L44:L75" si="30">IF(G44="","",G44-$C$5)</f>
        <v/>
      </c>
      <c r="M44" s="46" t="str">
        <f t="shared" ref="M44:M75" si="31">$C$5</f>
        <v>TBD</v>
      </c>
      <c r="N44" s="46" t="e">
        <f t="shared" ref="N44:N75" si="32">M44-$H$2</f>
        <v>#VALUE!</v>
      </c>
      <c r="O44" s="46" t="e">
        <f t="shared" ref="O44:O75" si="33">M44+2*$C$6</f>
        <v>#VALUE!</v>
      </c>
      <c r="P44" s="46" t="e">
        <f t="shared" ref="P44:P75" si="34">M44-2*$C$6</f>
        <v>#VALUE!</v>
      </c>
      <c r="Q44" s="46" t="e">
        <f t="shared" ref="Q44:Q75" si="35">M44+3*$C$6</f>
        <v>#VALUE!</v>
      </c>
      <c r="R44" s="46" t="e">
        <f t="shared" ref="R44:R75" si="36">M44-3*$C$6</f>
        <v>#VALUE!</v>
      </c>
      <c r="S44" s="46">
        <f t="shared" ref="S44:S75" si="37">$H$2</f>
        <v>0</v>
      </c>
      <c r="T44" s="46">
        <f t="shared" ref="T44:T75" si="38">$H$3</f>
        <v>0</v>
      </c>
      <c r="U44" s="46" t="str">
        <f t="shared" si="14"/>
        <v/>
      </c>
      <c r="V44" s="46" t="e">
        <f t="shared" ref="V44:V75" si="39">IF(G44="",#N/A,IF(I44="Y",G44,#N/A))</f>
        <v>#N/A</v>
      </c>
      <c r="W44" s="33" t="e">
        <f t="shared" ref="W44:W75" si="40">IF(G44="",#N/A,IF(I44&lt;&gt;"y",G44,#N/A))</f>
        <v>#N/A</v>
      </c>
      <c r="X44" s="40" t="str">
        <f t="shared" si="15"/>
        <v/>
      </c>
      <c r="Y44" s="40" t="str">
        <f t="shared" si="16"/>
        <v/>
      </c>
      <c r="Z44" s="47" t="str">
        <f t="shared" si="17"/>
        <v/>
      </c>
      <c r="AA44" s="47" t="e">
        <f t="shared" si="29"/>
        <v>#N/A</v>
      </c>
      <c r="AB44" s="7" t="e">
        <f t="shared" si="18"/>
        <v>#N/A</v>
      </c>
      <c r="AC44" s="48" t="str">
        <f t="shared" si="28"/>
        <v/>
      </c>
      <c r="AD44" s="49" t="e">
        <f t="shared" si="19"/>
        <v>#N/A</v>
      </c>
      <c r="AE44" s="9" t="e">
        <f t="shared" si="20"/>
        <v>#N/A</v>
      </c>
      <c r="AF44" s="8" t="e">
        <f t="shared" si="21"/>
        <v>#VALUE!</v>
      </c>
      <c r="AG44" s="8" t="e">
        <f t="shared" si="22"/>
        <v>#VALUE!</v>
      </c>
      <c r="AH44" s="50" t="str">
        <f t="shared" si="23"/>
        <v>TBD</v>
      </c>
      <c r="AI44" s="35" t="e">
        <f t="shared" si="24"/>
        <v>#VALUE!</v>
      </c>
      <c r="AJ44" s="35" t="e">
        <f t="shared" si="25"/>
        <v>#VALUE!</v>
      </c>
      <c r="AK44" s="50" t="str">
        <f t="shared" si="26"/>
        <v>TBD</v>
      </c>
    </row>
    <row r="45" spans="1:37" ht="20.100000000000001" customHeight="1" x14ac:dyDescent="0.2">
      <c r="A45" s="83">
        <f t="shared" si="27"/>
        <v>34</v>
      </c>
      <c r="B45" s="22"/>
      <c r="C45" s="24"/>
      <c r="D45" s="23"/>
      <c r="E45" s="23"/>
      <c r="F45" s="23"/>
      <c r="G45" s="51" t="str">
        <f t="shared" si="11"/>
        <v/>
      </c>
      <c r="H45" s="23"/>
      <c r="I45" s="23" t="s">
        <v>15</v>
      </c>
      <c r="J45" s="51" t="str">
        <f t="shared" si="12"/>
        <v/>
      </c>
      <c r="K45" s="52" t="str">
        <f t="shared" si="13"/>
        <v/>
      </c>
      <c r="L45" s="53" t="str">
        <f t="shared" si="30"/>
        <v/>
      </c>
      <c r="M45" s="46" t="str">
        <f t="shared" si="31"/>
        <v>TBD</v>
      </c>
      <c r="N45" s="46" t="e">
        <f t="shared" si="32"/>
        <v>#VALUE!</v>
      </c>
      <c r="O45" s="46" t="e">
        <f t="shared" si="33"/>
        <v>#VALUE!</v>
      </c>
      <c r="P45" s="46" t="e">
        <f t="shared" si="34"/>
        <v>#VALUE!</v>
      </c>
      <c r="Q45" s="46" t="e">
        <f t="shared" si="35"/>
        <v>#VALUE!</v>
      </c>
      <c r="R45" s="46" t="e">
        <f t="shared" si="36"/>
        <v>#VALUE!</v>
      </c>
      <c r="S45" s="46">
        <f t="shared" si="37"/>
        <v>0</v>
      </c>
      <c r="T45" s="46">
        <f t="shared" si="38"/>
        <v>0</v>
      </c>
      <c r="U45" s="46" t="str">
        <f t="shared" si="14"/>
        <v/>
      </c>
      <c r="V45" s="46" t="e">
        <f t="shared" si="39"/>
        <v>#N/A</v>
      </c>
      <c r="W45" s="33" t="e">
        <f t="shared" si="40"/>
        <v>#N/A</v>
      </c>
      <c r="X45" s="40" t="str">
        <f t="shared" si="15"/>
        <v/>
      </c>
      <c r="Y45" s="40" t="str">
        <f t="shared" si="16"/>
        <v/>
      </c>
      <c r="Z45" s="47" t="str">
        <f t="shared" si="17"/>
        <v/>
      </c>
      <c r="AA45" s="47" t="e">
        <f t="shared" si="29"/>
        <v>#N/A</v>
      </c>
      <c r="AB45" s="7" t="e">
        <f t="shared" si="18"/>
        <v>#N/A</v>
      </c>
      <c r="AC45" s="48" t="str">
        <f t="shared" si="28"/>
        <v/>
      </c>
      <c r="AD45" s="49" t="e">
        <f t="shared" si="19"/>
        <v>#N/A</v>
      </c>
      <c r="AE45" s="9" t="e">
        <f t="shared" si="20"/>
        <v>#N/A</v>
      </c>
      <c r="AF45" s="8" t="e">
        <f t="shared" si="21"/>
        <v>#VALUE!</v>
      </c>
      <c r="AG45" s="8" t="e">
        <f t="shared" si="22"/>
        <v>#VALUE!</v>
      </c>
      <c r="AH45" s="50" t="str">
        <f t="shared" si="23"/>
        <v>TBD</v>
      </c>
      <c r="AI45" s="35" t="e">
        <f t="shared" si="24"/>
        <v>#VALUE!</v>
      </c>
      <c r="AJ45" s="35" t="e">
        <f t="shared" si="25"/>
        <v>#VALUE!</v>
      </c>
      <c r="AK45" s="50" t="str">
        <f t="shared" si="26"/>
        <v>TBD</v>
      </c>
    </row>
    <row r="46" spans="1:37" ht="20.100000000000001" customHeight="1" x14ac:dyDescent="0.2">
      <c r="A46" s="83">
        <f t="shared" si="27"/>
        <v>35</v>
      </c>
      <c r="B46" s="22"/>
      <c r="C46" s="24"/>
      <c r="D46" s="23"/>
      <c r="E46" s="23"/>
      <c r="F46" s="23"/>
      <c r="G46" s="51" t="str">
        <f t="shared" si="11"/>
        <v/>
      </c>
      <c r="H46" s="23"/>
      <c r="I46" s="23" t="s">
        <v>15</v>
      </c>
      <c r="J46" s="51" t="str">
        <f t="shared" si="12"/>
        <v/>
      </c>
      <c r="K46" s="52" t="str">
        <f t="shared" si="13"/>
        <v/>
      </c>
      <c r="L46" s="53" t="str">
        <f t="shared" si="30"/>
        <v/>
      </c>
      <c r="M46" s="46" t="str">
        <f t="shared" si="31"/>
        <v>TBD</v>
      </c>
      <c r="N46" s="46" t="e">
        <f t="shared" si="32"/>
        <v>#VALUE!</v>
      </c>
      <c r="O46" s="46" t="e">
        <f t="shared" si="33"/>
        <v>#VALUE!</v>
      </c>
      <c r="P46" s="46" t="e">
        <f t="shared" si="34"/>
        <v>#VALUE!</v>
      </c>
      <c r="Q46" s="46" t="e">
        <f t="shared" si="35"/>
        <v>#VALUE!</v>
      </c>
      <c r="R46" s="46" t="e">
        <f t="shared" si="36"/>
        <v>#VALUE!</v>
      </c>
      <c r="S46" s="46">
        <f t="shared" si="37"/>
        <v>0</v>
      </c>
      <c r="T46" s="46">
        <f t="shared" si="38"/>
        <v>0</v>
      </c>
      <c r="U46" s="46" t="str">
        <f t="shared" si="14"/>
        <v/>
      </c>
      <c r="V46" s="46" t="e">
        <f t="shared" si="39"/>
        <v>#N/A</v>
      </c>
      <c r="W46" s="33" t="e">
        <f t="shared" si="40"/>
        <v>#N/A</v>
      </c>
      <c r="X46" s="40" t="str">
        <f t="shared" si="15"/>
        <v/>
      </c>
      <c r="Y46" s="40" t="str">
        <f t="shared" si="16"/>
        <v/>
      </c>
      <c r="Z46" s="47" t="str">
        <f t="shared" si="17"/>
        <v/>
      </c>
      <c r="AA46" s="47" t="e">
        <f t="shared" si="29"/>
        <v>#N/A</v>
      </c>
      <c r="AB46" s="7" t="e">
        <f t="shared" si="18"/>
        <v>#N/A</v>
      </c>
      <c r="AC46" s="48" t="str">
        <f t="shared" si="28"/>
        <v/>
      </c>
      <c r="AD46" s="49" t="e">
        <f t="shared" si="19"/>
        <v>#N/A</v>
      </c>
      <c r="AE46" s="9" t="e">
        <f t="shared" si="20"/>
        <v>#N/A</v>
      </c>
      <c r="AF46" s="8" t="e">
        <f t="shared" si="21"/>
        <v>#VALUE!</v>
      </c>
      <c r="AG46" s="8" t="e">
        <f t="shared" si="22"/>
        <v>#VALUE!</v>
      </c>
      <c r="AH46" s="50" t="str">
        <f t="shared" si="23"/>
        <v>TBD</v>
      </c>
      <c r="AI46" s="35" t="e">
        <f t="shared" si="24"/>
        <v>#VALUE!</v>
      </c>
      <c r="AJ46" s="35" t="e">
        <f t="shared" si="25"/>
        <v>#VALUE!</v>
      </c>
      <c r="AK46" s="50" t="str">
        <f t="shared" si="26"/>
        <v>TBD</v>
      </c>
    </row>
    <row r="47" spans="1:37" ht="20.100000000000001" customHeight="1" x14ac:dyDescent="0.2">
      <c r="A47" s="83">
        <f>A46+1</f>
        <v>36</v>
      </c>
      <c r="B47" s="22"/>
      <c r="C47" s="24"/>
      <c r="D47" s="23"/>
      <c r="E47" s="23"/>
      <c r="F47" s="23"/>
      <c r="G47" s="51" t="str">
        <f t="shared" si="11"/>
        <v/>
      </c>
      <c r="H47" s="23"/>
      <c r="I47" s="23" t="s">
        <v>15</v>
      </c>
      <c r="J47" s="51" t="str">
        <f t="shared" si="12"/>
        <v/>
      </c>
      <c r="K47" s="52" t="str">
        <f t="shared" si="13"/>
        <v/>
      </c>
      <c r="L47" s="53" t="str">
        <f t="shared" si="30"/>
        <v/>
      </c>
      <c r="M47" s="46" t="str">
        <f t="shared" si="31"/>
        <v>TBD</v>
      </c>
      <c r="N47" s="46" t="e">
        <f t="shared" si="32"/>
        <v>#VALUE!</v>
      </c>
      <c r="O47" s="46" t="e">
        <f t="shared" si="33"/>
        <v>#VALUE!</v>
      </c>
      <c r="P47" s="46" t="e">
        <f t="shared" si="34"/>
        <v>#VALUE!</v>
      </c>
      <c r="Q47" s="46" t="e">
        <f t="shared" si="35"/>
        <v>#VALUE!</v>
      </c>
      <c r="R47" s="46" t="e">
        <f t="shared" si="36"/>
        <v>#VALUE!</v>
      </c>
      <c r="S47" s="46">
        <f t="shared" si="37"/>
        <v>0</v>
      </c>
      <c r="T47" s="46">
        <f t="shared" si="38"/>
        <v>0</v>
      </c>
      <c r="U47" s="46" t="str">
        <f t="shared" si="14"/>
        <v/>
      </c>
      <c r="V47" s="46" t="e">
        <f t="shared" si="39"/>
        <v>#N/A</v>
      </c>
      <c r="W47" s="33" t="e">
        <f t="shared" si="40"/>
        <v>#N/A</v>
      </c>
      <c r="X47" s="40" t="str">
        <f t="shared" si="15"/>
        <v/>
      </c>
      <c r="Y47" s="40" t="str">
        <f t="shared" si="16"/>
        <v/>
      </c>
      <c r="Z47" s="47" t="str">
        <f t="shared" si="17"/>
        <v/>
      </c>
      <c r="AA47" s="47" t="e">
        <f t="shared" si="29"/>
        <v>#N/A</v>
      </c>
      <c r="AB47" s="7" t="e">
        <f t="shared" si="18"/>
        <v>#N/A</v>
      </c>
      <c r="AC47" s="48" t="str">
        <f t="shared" si="28"/>
        <v/>
      </c>
      <c r="AD47" s="49" t="e">
        <f t="shared" si="19"/>
        <v>#N/A</v>
      </c>
      <c r="AE47" s="9" t="e">
        <f t="shared" si="20"/>
        <v>#N/A</v>
      </c>
      <c r="AF47" s="8" t="e">
        <f t="shared" si="21"/>
        <v>#VALUE!</v>
      </c>
      <c r="AG47" s="8" t="e">
        <f t="shared" si="22"/>
        <v>#VALUE!</v>
      </c>
      <c r="AH47" s="50" t="str">
        <f t="shared" si="23"/>
        <v>TBD</v>
      </c>
      <c r="AI47" s="35" t="e">
        <f t="shared" si="24"/>
        <v>#VALUE!</v>
      </c>
      <c r="AJ47" s="35" t="e">
        <f t="shared" si="25"/>
        <v>#VALUE!</v>
      </c>
      <c r="AK47" s="50" t="str">
        <f t="shared" si="26"/>
        <v>TBD</v>
      </c>
    </row>
    <row r="48" spans="1:37" ht="20.100000000000001" customHeight="1" x14ac:dyDescent="0.2">
      <c r="A48" s="83">
        <f t="shared" ref="A48:A106" si="41">A47+1</f>
        <v>37</v>
      </c>
      <c r="B48" s="22"/>
      <c r="C48" s="24"/>
      <c r="D48" s="23"/>
      <c r="E48" s="23"/>
      <c r="F48" s="23"/>
      <c r="G48" s="51" t="str">
        <f t="shared" si="11"/>
        <v/>
      </c>
      <c r="H48" s="23"/>
      <c r="I48" s="23" t="s">
        <v>15</v>
      </c>
      <c r="J48" s="51" t="str">
        <f t="shared" si="12"/>
        <v/>
      </c>
      <c r="K48" s="52" t="str">
        <f t="shared" si="13"/>
        <v/>
      </c>
      <c r="L48" s="53" t="str">
        <f t="shared" si="30"/>
        <v/>
      </c>
      <c r="M48" s="46" t="str">
        <f t="shared" si="31"/>
        <v>TBD</v>
      </c>
      <c r="N48" s="46" t="e">
        <f t="shared" si="32"/>
        <v>#VALUE!</v>
      </c>
      <c r="O48" s="46" t="e">
        <f t="shared" si="33"/>
        <v>#VALUE!</v>
      </c>
      <c r="P48" s="46" t="e">
        <f t="shared" si="34"/>
        <v>#VALUE!</v>
      </c>
      <c r="Q48" s="46" t="e">
        <f t="shared" si="35"/>
        <v>#VALUE!</v>
      </c>
      <c r="R48" s="46" t="e">
        <f t="shared" si="36"/>
        <v>#VALUE!</v>
      </c>
      <c r="S48" s="46">
        <f t="shared" si="37"/>
        <v>0</v>
      </c>
      <c r="T48" s="46">
        <f t="shared" si="38"/>
        <v>0</v>
      </c>
      <c r="U48" s="46" t="str">
        <f t="shared" si="14"/>
        <v/>
      </c>
      <c r="V48" s="46" t="e">
        <f t="shared" si="39"/>
        <v>#N/A</v>
      </c>
      <c r="W48" s="33" t="e">
        <f t="shared" si="40"/>
        <v>#N/A</v>
      </c>
      <c r="X48" s="40" t="str">
        <f t="shared" si="15"/>
        <v/>
      </c>
      <c r="Y48" s="40" t="str">
        <f t="shared" si="16"/>
        <v/>
      </c>
      <c r="Z48" s="47" t="str">
        <f t="shared" si="17"/>
        <v/>
      </c>
      <c r="AA48" s="47" t="e">
        <f t="shared" si="29"/>
        <v>#N/A</v>
      </c>
      <c r="AB48" s="7" t="e">
        <f t="shared" si="18"/>
        <v>#N/A</v>
      </c>
      <c r="AC48" s="48" t="str">
        <f t="shared" si="28"/>
        <v/>
      </c>
      <c r="AD48" s="49" t="e">
        <f t="shared" si="19"/>
        <v>#N/A</v>
      </c>
      <c r="AE48" s="9" t="e">
        <f t="shared" si="20"/>
        <v>#N/A</v>
      </c>
      <c r="AF48" s="8" t="e">
        <f t="shared" si="21"/>
        <v>#VALUE!</v>
      </c>
      <c r="AG48" s="8" t="e">
        <f t="shared" si="22"/>
        <v>#VALUE!</v>
      </c>
      <c r="AH48" s="50" t="str">
        <f t="shared" si="23"/>
        <v>TBD</v>
      </c>
      <c r="AI48" s="35" t="e">
        <f t="shared" si="24"/>
        <v>#VALUE!</v>
      </c>
      <c r="AJ48" s="35" t="e">
        <f t="shared" si="25"/>
        <v>#VALUE!</v>
      </c>
      <c r="AK48" s="50" t="str">
        <f t="shared" si="26"/>
        <v>TBD</v>
      </c>
    </row>
    <row r="49" spans="1:37" ht="20.100000000000001" customHeight="1" x14ac:dyDescent="0.2">
      <c r="A49" s="83">
        <f t="shared" si="41"/>
        <v>38</v>
      </c>
      <c r="B49" s="22"/>
      <c r="C49" s="24"/>
      <c r="D49" s="23"/>
      <c r="E49" s="23"/>
      <c r="F49" s="23"/>
      <c r="G49" s="51" t="str">
        <f t="shared" si="11"/>
        <v/>
      </c>
      <c r="H49" s="23"/>
      <c r="I49" s="23" t="s">
        <v>15</v>
      </c>
      <c r="J49" s="51" t="str">
        <f t="shared" si="12"/>
        <v/>
      </c>
      <c r="K49" s="52" t="str">
        <f t="shared" si="13"/>
        <v/>
      </c>
      <c r="L49" s="53" t="str">
        <f t="shared" si="30"/>
        <v/>
      </c>
      <c r="M49" s="46" t="str">
        <f t="shared" si="31"/>
        <v>TBD</v>
      </c>
      <c r="N49" s="46" t="e">
        <f t="shared" si="32"/>
        <v>#VALUE!</v>
      </c>
      <c r="O49" s="46" t="e">
        <f t="shared" si="33"/>
        <v>#VALUE!</v>
      </c>
      <c r="P49" s="46" t="e">
        <f t="shared" si="34"/>
        <v>#VALUE!</v>
      </c>
      <c r="Q49" s="46" t="e">
        <f t="shared" si="35"/>
        <v>#VALUE!</v>
      </c>
      <c r="R49" s="46" t="e">
        <f t="shared" si="36"/>
        <v>#VALUE!</v>
      </c>
      <c r="S49" s="46">
        <f t="shared" si="37"/>
        <v>0</v>
      </c>
      <c r="T49" s="46">
        <f t="shared" si="38"/>
        <v>0</v>
      </c>
      <c r="U49" s="46" t="str">
        <f t="shared" si="14"/>
        <v/>
      </c>
      <c r="V49" s="46" t="e">
        <f t="shared" si="39"/>
        <v>#N/A</v>
      </c>
      <c r="W49" s="33" t="e">
        <f t="shared" si="40"/>
        <v>#N/A</v>
      </c>
      <c r="X49" s="40" t="str">
        <f t="shared" si="15"/>
        <v/>
      </c>
      <c r="Y49" s="40" t="str">
        <f t="shared" si="16"/>
        <v/>
      </c>
      <c r="Z49" s="47" t="str">
        <f t="shared" si="17"/>
        <v/>
      </c>
      <c r="AA49" s="47" t="e">
        <f t="shared" si="29"/>
        <v>#N/A</v>
      </c>
      <c r="AB49" s="7" t="e">
        <f t="shared" si="18"/>
        <v>#N/A</v>
      </c>
      <c r="AC49" s="48" t="str">
        <f t="shared" si="28"/>
        <v/>
      </c>
      <c r="AD49" s="49" t="e">
        <f t="shared" si="19"/>
        <v>#N/A</v>
      </c>
      <c r="AE49" s="9" t="e">
        <f t="shared" si="20"/>
        <v>#N/A</v>
      </c>
      <c r="AF49" s="8" t="e">
        <f t="shared" si="21"/>
        <v>#VALUE!</v>
      </c>
      <c r="AG49" s="8" t="e">
        <f t="shared" si="22"/>
        <v>#VALUE!</v>
      </c>
      <c r="AH49" s="50" t="str">
        <f t="shared" si="23"/>
        <v>TBD</v>
      </c>
      <c r="AI49" s="35" t="e">
        <f t="shared" si="24"/>
        <v>#VALUE!</v>
      </c>
      <c r="AJ49" s="35" t="e">
        <f t="shared" si="25"/>
        <v>#VALUE!</v>
      </c>
      <c r="AK49" s="50" t="str">
        <f t="shared" si="26"/>
        <v>TBD</v>
      </c>
    </row>
    <row r="50" spans="1:37" ht="20.100000000000001" customHeight="1" x14ac:dyDescent="0.2">
      <c r="A50" s="83">
        <f t="shared" si="41"/>
        <v>39</v>
      </c>
      <c r="B50" s="22"/>
      <c r="C50" s="24"/>
      <c r="D50" s="23"/>
      <c r="E50" s="23"/>
      <c r="F50" s="23"/>
      <c r="G50" s="51" t="str">
        <f t="shared" si="11"/>
        <v/>
      </c>
      <c r="H50" s="23"/>
      <c r="I50" s="23" t="s">
        <v>15</v>
      </c>
      <c r="J50" s="51" t="str">
        <f t="shared" si="12"/>
        <v/>
      </c>
      <c r="K50" s="52" t="str">
        <f t="shared" si="13"/>
        <v/>
      </c>
      <c r="L50" s="53" t="str">
        <f t="shared" si="30"/>
        <v/>
      </c>
      <c r="M50" s="46" t="str">
        <f t="shared" si="31"/>
        <v>TBD</v>
      </c>
      <c r="N50" s="46" t="e">
        <f t="shared" si="32"/>
        <v>#VALUE!</v>
      </c>
      <c r="O50" s="46" t="e">
        <f t="shared" si="33"/>
        <v>#VALUE!</v>
      </c>
      <c r="P50" s="46" t="e">
        <f t="shared" si="34"/>
        <v>#VALUE!</v>
      </c>
      <c r="Q50" s="46" t="e">
        <f t="shared" si="35"/>
        <v>#VALUE!</v>
      </c>
      <c r="R50" s="46" t="e">
        <f t="shared" si="36"/>
        <v>#VALUE!</v>
      </c>
      <c r="S50" s="46">
        <f t="shared" si="37"/>
        <v>0</v>
      </c>
      <c r="T50" s="46">
        <f t="shared" si="38"/>
        <v>0</v>
      </c>
      <c r="U50" s="46" t="str">
        <f t="shared" si="14"/>
        <v/>
      </c>
      <c r="V50" s="46" t="e">
        <f t="shared" si="39"/>
        <v>#N/A</v>
      </c>
      <c r="W50" s="33" t="e">
        <f t="shared" si="40"/>
        <v>#N/A</v>
      </c>
      <c r="X50" s="40" t="str">
        <f t="shared" si="15"/>
        <v/>
      </c>
      <c r="Y50" s="40" t="str">
        <f t="shared" si="16"/>
        <v/>
      </c>
      <c r="Z50" s="47" t="str">
        <f t="shared" si="17"/>
        <v/>
      </c>
      <c r="AA50" s="47" t="e">
        <f t="shared" si="29"/>
        <v>#N/A</v>
      </c>
      <c r="AB50" s="7" t="e">
        <f t="shared" si="18"/>
        <v>#N/A</v>
      </c>
      <c r="AC50" s="48" t="str">
        <f t="shared" si="28"/>
        <v/>
      </c>
      <c r="AD50" s="49" t="e">
        <f t="shared" si="19"/>
        <v>#N/A</v>
      </c>
      <c r="AE50" s="9" t="e">
        <f t="shared" si="20"/>
        <v>#N/A</v>
      </c>
      <c r="AF50" s="8" t="e">
        <f t="shared" si="21"/>
        <v>#VALUE!</v>
      </c>
      <c r="AG50" s="8" t="e">
        <f t="shared" si="22"/>
        <v>#VALUE!</v>
      </c>
      <c r="AH50" s="50" t="str">
        <f t="shared" si="23"/>
        <v>TBD</v>
      </c>
      <c r="AI50" s="35" t="e">
        <f t="shared" si="24"/>
        <v>#VALUE!</v>
      </c>
      <c r="AJ50" s="35" t="e">
        <f t="shared" si="25"/>
        <v>#VALUE!</v>
      </c>
      <c r="AK50" s="50" t="str">
        <f t="shared" si="26"/>
        <v>TBD</v>
      </c>
    </row>
    <row r="51" spans="1:37" ht="20.100000000000001" customHeight="1" x14ac:dyDescent="0.2">
      <c r="A51" s="83">
        <f t="shared" si="41"/>
        <v>40</v>
      </c>
      <c r="B51" s="22"/>
      <c r="C51" s="24"/>
      <c r="D51" s="23"/>
      <c r="E51" s="23"/>
      <c r="F51" s="23"/>
      <c r="G51" s="51" t="str">
        <f t="shared" si="11"/>
        <v/>
      </c>
      <c r="H51" s="23"/>
      <c r="I51" s="23" t="s">
        <v>15</v>
      </c>
      <c r="J51" s="51" t="str">
        <f t="shared" si="12"/>
        <v/>
      </c>
      <c r="K51" s="52" t="str">
        <f t="shared" si="13"/>
        <v/>
      </c>
      <c r="L51" s="53" t="str">
        <f t="shared" si="30"/>
        <v/>
      </c>
      <c r="M51" s="46" t="str">
        <f t="shared" si="31"/>
        <v>TBD</v>
      </c>
      <c r="N51" s="46" t="e">
        <f t="shared" si="32"/>
        <v>#VALUE!</v>
      </c>
      <c r="O51" s="46" t="e">
        <f t="shared" si="33"/>
        <v>#VALUE!</v>
      </c>
      <c r="P51" s="46" t="e">
        <f t="shared" si="34"/>
        <v>#VALUE!</v>
      </c>
      <c r="Q51" s="46" t="e">
        <f t="shared" si="35"/>
        <v>#VALUE!</v>
      </c>
      <c r="R51" s="46" t="e">
        <f t="shared" si="36"/>
        <v>#VALUE!</v>
      </c>
      <c r="S51" s="46">
        <f t="shared" si="37"/>
        <v>0</v>
      </c>
      <c r="T51" s="46">
        <f t="shared" si="38"/>
        <v>0</v>
      </c>
      <c r="U51" s="46" t="str">
        <f t="shared" si="14"/>
        <v/>
      </c>
      <c r="V51" s="46" t="e">
        <f t="shared" si="39"/>
        <v>#N/A</v>
      </c>
      <c r="W51" s="33" t="e">
        <f t="shared" si="40"/>
        <v>#N/A</v>
      </c>
      <c r="X51" s="40" t="str">
        <f t="shared" si="15"/>
        <v/>
      </c>
      <c r="Y51" s="40" t="str">
        <f t="shared" si="16"/>
        <v/>
      </c>
      <c r="Z51" s="47" t="str">
        <f t="shared" si="17"/>
        <v/>
      </c>
      <c r="AA51" s="47" t="e">
        <f t="shared" si="29"/>
        <v>#N/A</v>
      </c>
      <c r="AB51" s="7" t="e">
        <f t="shared" si="18"/>
        <v>#N/A</v>
      </c>
      <c r="AC51" s="48" t="str">
        <f t="shared" si="28"/>
        <v/>
      </c>
      <c r="AD51" s="49" t="e">
        <f t="shared" si="19"/>
        <v>#N/A</v>
      </c>
      <c r="AE51" s="9" t="e">
        <f t="shared" si="20"/>
        <v>#N/A</v>
      </c>
      <c r="AF51" s="8" t="e">
        <f t="shared" si="21"/>
        <v>#VALUE!</v>
      </c>
      <c r="AG51" s="8" t="e">
        <f t="shared" si="22"/>
        <v>#VALUE!</v>
      </c>
      <c r="AH51" s="50" t="str">
        <f t="shared" si="23"/>
        <v>TBD</v>
      </c>
      <c r="AI51" s="35" t="e">
        <f t="shared" si="24"/>
        <v>#VALUE!</v>
      </c>
      <c r="AJ51" s="35" t="e">
        <f t="shared" si="25"/>
        <v>#VALUE!</v>
      </c>
      <c r="AK51" s="50" t="str">
        <f t="shared" si="26"/>
        <v>TBD</v>
      </c>
    </row>
    <row r="52" spans="1:37" ht="20.100000000000001" customHeight="1" x14ac:dyDescent="0.2">
      <c r="A52" s="83">
        <f t="shared" si="41"/>
        <v>41</v>
      </c>
      <c r="B52" s="22"/>
      <c r="C52" s="24"/>
      <c r="D52" s="23"/>
      <c r="E52" s="23"/>
      <c r="F52" s="23"/>
      <c r="G52" s="51" t="str">
        <f t="shared" si="11"/>
        <v/>
      </c>
      <c r="H52" s="23"/>
      <c r="I52" s="23" t="s">
        <v>15</v>
      </c>
      <c r="J52" s="51" t="str">
        <f t="shared" si="12"/>
        <v/>
      </c>
      <c r="K52" s="52" t="str">
        <f t="shared" si="13"/>
        <v/>
      </c>
      <c r="L52" s="53" t="str">
        <f t="shared" si="30"/>
        <v/>
      </c>
      <c r="M52" s="46" t="str">
        <f t="shared" si="31"/>
        <v>TBD</v>
      </c>
      <c r="N52" s="46" t="e">
        <f t="shared" si="32"/>
        <v>#VALUE!</v>
      </c>
      <c r="O52" s="46" t="e">
        <f t="shared" si="33"/>
        <v>#VALUE!</v>
      </c>
      <c r="P52" s="46" t="e">
        <f t="shared" si="34"/>
        <v>#VALUE!</v>
      </c>
      <c r="Q52" s="46" t="e">
        <f t="shared" si="35"/>
        <v>#VALUE!</v>
      </c>
      <c r="R52" s="46" t="e">
        <f t="shared" si="36"/>
        <v>#VALUE!</v>
      </c>
      <c r="S52" s="46">
        <f t="shared" si="37"/>
        <v>0</v>
      </c>
      <c r="T52" s="46">
        <f t="shared" si="38"/>
        <v>0</v>
      </c>
      <c r="U52" s="46" t="str">
        <f t="shared" si="14"/>
        <v/>
      </c>
      <c r="V52" s="46" t="e">
        <f t="shared" si="39"/>
        <v>#N/A</v>
      </c>
      <c r="W52" s="33" t="e">
        <f t="shared" si="40"/>
        <v>#N/A</v>
      </c>
      <c r="X52" s="40" t="str">
        <f t="shared" si="15"/>
        <v/>
      </c>
      <c r="Y52" s="40" t="str">
        <f t="shared" si="16"/>
        <v/>
      </c>
      <c r="Z52" s="47" t="str">
        <f t="shared" si="17"/>
        <v/>
      </c>
      <c r="AA52" s="47" t="e">
        <f t="shared" si="29"/>
        <v>#N/A</v>
      </c>
      <c r="AB52" s="7" t="e">
        <f t="shared" si="18"/>
        <v>#N/A</v>
      </c>
      <c r="AC52" s="48" t="str">
        <f t="shared" si="28"/>
        <v/>
      </c>
      <c r="AD52" s="49" t="e">
        <f t="shared" si="19"/>
        <v>#N/A</v>
      </c>
      <c r="AE52" s="9" t="e">
        <f t="shared" si="20"/>
        <v>#N/A</v>
      </c>
      <c r="AF52" s="8" t="e">
        <f t="shared" si="21"/>
        <v>#VALUE!</v>
      </c>
      <c r="AG52" s="8" t="e">
        <f t="shared" si="22"/>
        <v>#VALUE!</v>
      </c>
      <c r="AH52" s="50" t="str">
        <f t="shared" si="23"/>
        <v>TBD</v>
      </c>
      <c r="AI52" s="35" t="e">
        <f t="shared" si="24"/>
        <v>#VALUE!</v>
      </c>
      <c r="AJ52" s="35" t="e">
        <f t="shared" si="25"/>
        <v>#VALUE!</v>
      </c>
      <c r="AK52" s="50" t="str">
        <f t="shared" si="26"/>
        <v>TBD</v>
      </c>
    </row>
    <row r="53" spans="1:37" ht="20.100000000000001" customHeight="1" x14ac:dyDescent="0.2">
      <c r="A53" s="83">
        <f t="shared" si="41"/>
        <v>42</v>
      </c>
      <c r="B53" s="22"/>
      <c r="C53" s="24"/>
      <c r="D53" s="23"/>
      <c r="E53" s="23"/>
      <c r="F53" s="23"/>
      <c r="G53" s="51" t="str">
        <f t="shared" si="11"/>
        <v/>
      </c>
      <c r="H53" s="23"/>
      <c r="I53" s="23" t="s">
        <v>15</v>
      </c>
      <c r="J53" s="51" t="str">
        <f t="shared" si="12"/>
        <v/>
      </c>
      <c r="K53" s="52" t="str">
        <f t="shared" si="13"/>
        <v/>
      </c>
      <c r="L53" s="53" t="str">
        <f t="shared" si="30"/>
        <v/>
      </c>
      <c r="M53" s="46" t="str">
        <f t="shared" si="31"/>
        <v>TBD</v>
      </c>
      <c r="N53" s="46" t="e">
        <f t="shared" si="32"/>
        <v>#VALUE!</v>
      </c>
      <c r="O53" s="46" t="e">
        <f t="shared" si="33"/>
        <v>#VALUE!</v>
      </c>
      <c r="P53" s="46" t="e">
        <f t="shared" si="34"/>
        <v>#VALUE!</v>
      </c>
      <c r="Q53" s="46" t="e">
        <f t="shared" si="35"/>
        <v>#VALUE!</v>
      </c>
      <c r="R53" s="46" t="e">
        <f t="shared" si="36"/>
        <v>#VALUE!</v>
      </c>
      <c r="S53" s="46">
        <f t="shared" si="37"/>
        <v>0</v>
      </c>
      <c r="T53" s="46">
        <f t="shared" si="38"/>
        <v>0</v>
      </c>
      <c r="U53" s="46" t="str">
        <f t="shared" si="14"/>
        <v/>
      </c>
      <c r="V53" s="46" t="e">
        <f t="shared" si="39"/>
        <v>#N/A</v>
      </c>
      <c r="W53" s="33" t="e">
        <f t="shared" si="40"/>
        <v>#N/A</v>
      </c>
      <c r="X53" s="40" t="str">
        <f t="shared" si="15"/>
        <v/>
      </c>
      <c r="Y53" s="40" t="str">
        <f t="shared" si="16"/>
        <v/>
      </c>
      <c r="Z53" s="47" t="str">
        <f t="shared" si="17"/>
        <v/>
      </c>
      <c r="AA53" s="47" t="e">
        <f t="shared" si="29"/>
        <v>#N/A</v>
      </c>
      <c r="AB53" s="7" t="e">
        <f t="shared" si="18"/>
        <v>#N/A</v>
      </c>
      <c r="AC53" s="48" t="str">
        <f t="shared" si="28"/>
        <v/>
      </c>
      <c r="AD53" s="49" t="e">
        <f t="shared" si="19"/>
        <v>#N/A</v>
      </c>
      <c r="AE53" s="9" t="e">
        <f t="shared" si="20"/>
        <v>#N/A</v>
      </c>
      <c r="AF53" s="8" t="e">
        <f t="shared" si="21"/>
        <v>#VALUE!</v>
      </c>
      <c r="AG53" s="8" t="e">
        <f t="shared" si="22"/>
        <v>#VALUE!</v>
      </c>
      <c r="AH53" s="50" t="str">
        <f t="shared" si="23"/>
        <v>TBD</v>
      </c>
      <c r="AI53" s="35" t="e">
        <f t="shared" si="24"/>
        <v>#VALUE!</v>
      </c>
      <c r="AJ53" s="35" t="e">
        <f t="shared" si="25"/>
        <v>#VALUE!</v>
      </c>
      <c r="AK53" s="50" t="str">
        <f t="shared" si="26"/>
        <v>TBD</v>
      </c>
    </row>
    <row r="54" spans="1:37" ht="20.100000000000001" customHeight="1" x14ac:dyDescent="0.2">
      <c r="A54" s="83">
        <f t="shared" si="41"/>
        <v>43</v>
      </c>
      <c r="B54" s="22"/>
      <c r="C54" s="24"/>
      <c r="D54" s="23"/>
      <c r="E54" s="23"/>
      <c r="F54" s="23"/>
      <c r="G54" s="51" t="str">
        <f t="shared" si="11"/>
        <v/>
      </c>
      <c r="H54" s="23"/>
      <c r="I54" s="23" t="s">
        <v>15</v>
      </c>
      <c r="J54" s="51" t="str">
        <f t="shared" si="12"/>
        <v/>
      </c>
      <c r="K54" s="52" t="str">
        <f t="shared" si="13"/>
        <v/>
      </c>
      <c r="L54" s="53" t="str">
        <f t="shared" si="30"/>
        <v/>
      </c>
      <c r="M54" s="46" t="str">
        <f t="shared" si="31"/>
        <v>TBD</v>
      </c>
      <c r="N54" s="46" t="e">
        <f t="shared" si="32"/>
        <v>#VALUE!</v>
      </c>
      <c r="O54" s="46" t="e">
        <f t="shared" si="33"/>
        <v>#VALUE!</v>
      </c>
      <c r="P54" s="46" t="e">
        <f t="shared" si="34"/>
        <v>#VALUE!</v>
      </c>
      <c r="Q54" s="46" t="e">
        <f t="shared" si="35"/>
        <v>#VALUE!</v>
      </c>
      <c r="R54" s="46" t="e">
        <f t="shared" si="36"/>
        <v>#VALUE!</v>
      </c>
      <c r="S54" s="46">
        <f t="shared" si="37"/>
        <v>0</v>
      </c>
      <c r="T54" s="46">
        <f t="shared" si="38"/>
        <v>0</v>
      </c>
      <c r="U54" s="46" t="str">
        <f t="shared" si="14"/>
        <v/>
      </c>
      <c r="V54" s="46" t="e">
        <f t="shared" si="39"/>
        <v>#N/A</v>
      </c>
      <c r="W54" s="33" t="e">
        <f t="shared" si="40"/>
        <v>#N/A</v>
      </c>
      <c r="X54" s="40" t="str">
        <f t="shared" si="15"/>
        <v/>
      </c>
      <c r="Y54" s="40" t="str">
        <f t="shared" si="16"/>
        <v/>
      </c>
      <c r="Z54" s="47" t="str">
        <f t="shared" si="17"/>
        <v/>
      </c>
      <c r="AA54" s="47" t="e">
        <f t="shared" si="29"/>
        <v>#N/A</v>
      </c>
      <c r="AB54" s="7" t="e">
        <f t="shared" si="18"/>
        <v>#N/A</v>
      </c>
      <c r="AC54" s="48" t="str">
        <f t="shared" si="28"/>
        <v/>
      </c>
      <c r="AD54" s="49" t="e">
        <f t="shared" si="19"/>
        <v>#N/A</v>
      </c>
      <c r="AE54" s="9" t="e">
        <f t="shared" si="20"/>
        <v>#N/A</v>
      </c>
      <c r="AF54" s="8" t="e">
        <f t="shared" si="21"/>
        <v>#VALUE!</v>
      </c>
      <c r="AG54" s="8" t="e">
        <f t="shared" si="22"/>
        <v>#VALUE!</v>
      </c>
      <c r="AH54" s="50" t="str">
        <f t="shared" si="23"/>
        <v>TBD</v>
      </c>
      <c r="AI54" s="35" t="e">
        <f t="shared" si="24"/>
        <v>#VALUE!</v>
      </c>
      <c r="AJ54" s="35" t="e">
        <f t="shared" si="25"/>
        <v>#VALUE!</v>
      </c>
      <c r="AK54" s="50" t="str">
        <f t="shared" si="26"/>
        <v>TBD</v>
      </c>
    </row>
    <row r="55" spans="1:37" ht="20.100000000000001" customHeight="1" x14ac:dyDescent="0.2">
      <c r="A55" s="83">
        <f t="shared" si="41"/>
        <v>44</v>
      </c>
      <c r="B55" s="22"/>
      <c r="C55" s="24"/>
      <c r="D55" s="23"/>
      <c r="E55" s="23"/>
      <c r="F55" s="23"/>
      <c r="G55" s="51" t="str">
        <f t="shared" si="11"/>
        <v/>
      </c>
      <c r="H55" s="23"/>
      <c r="I55" s="23" t="s">
        <v>15</v>
      </c>
      <c r="J55" s="51" t="str">
        <f t="shared" si="12"/>
        <v/>
      </c>
      <c r="K55" s="52" t="str">
        <f t="shared" si="13"/>
        <v/>
      </c>
      <c r="L55" s="53" t="str">
        <f t="shared" si="30"/>
        <v/>
      </c>
      <c r="M55" s="46" t="str">
        <f t="shared" si="31"/>
        <v>TBD</v>
      </c>
      <c r="N55" s="46" t="e">
        <f t="shared" si="32"/>
        <v>#VALUE!</v>
      </c>
      <c r="O55" s="46" t="e">
        <f t="shared" si="33"/>
        <v>#VALUE!</v>
      </c>
      <c r="P55" s="46" t="e">
        <f t="shared" si="34"/>
        <v>#VALUE!</v>
      </c>
      <c r="Q55" s="46" t="e">
        <f t="shared" si="35"/>
        <v>#VALUE!</v>
      </c>
      <c r="R55" s="46" t="e">
        <f t="shared" si="36"/>
        <v>#VALUE!</v>
      </c>
      <c r="S55" s="46">
        <f t="shared" si="37"/>
        <v>0</v>
      </c>
      <c r="T55" s="46">
        <f t="shared" si="38"/>
        <v>0</v>
      </c>
      <c r="U55" s="46" t="str">
        <f t="shared" si="14"/>
        <v/>
      </c>
      <c r="V55" s="46" t="e">
        <f t="shared" si="39"/>
        <v>#N/A</v>
      </c>
      <c r="W55" s="33" t="e">
        <f t="shared" si="40"/>
        <v>#N/A</v>
      </c>
      <c r="X55" s="40" t="str">
        <f t="shared" si="15"/>
        <v/>
      </c>
      <c r="Y55" s="40" t="str">
        <f t="shared" si="16"/>
        <v/>
      </c>
      <c r="Z55" s="47" t="str">
        <f t="shared" si="17"/>
        <v/>
      </c>
      <c r="AA55" s="47" t="e">
        <f t="shared" si="29"/>
        <v>#N/A</v>
      </c>
      <c r="AB55" s="7" t="e">
        <f t="shared" si="18"/>
        <v>#N/A</v>
      </c>
      <c r="AC55" s="48" t="str">
        <f t="shared" si="28"/>
        <v/>
      </c>
      <c r="AD55" s="49" t="e">
        <f t="shared" si="19"/>
        <v>#N/A</v>
      </c>
      <c r="AE55" s="9" t="e">
        <f t="shared" si="20"/>
        <v>#N/A</v>
      </c>
      <c r="AF55" s="8" t="e">
        <f t="shared" si="21"/>
        <v>#VALUE!</v>
      </c>
      <c r="AG55" s="8" t="e">
        <f t="shared" si="22"/>
        <v>#VALUE!</v>
      </c>
      <c r="AH55" s="50" t="str">
        <f t="shared" si="23"/>
        <v>TBD</v>
      </c>
      <c r="AI55" s="35" t="e">
        <f t="shared" si="24"/>
        <v>#VALUE!</v>
      </c>
      <c r="AJ55" s="35" t="e">
        <f t="shared" si="25"/>
        <v>#VALUE!</v>
      </c>
      <c r="AK55" s="50" t="str">
        <f t="shared" si="26"/>
        <v>TBD</v>
      </c>
    </row>
    <row r="56" spans="1:37" ht="20.100000000000001" customHeight="1" x14ac:dyDescent="0.2">
      <c r="A56" s="83">
        <f t="shared" si="41"/>
        <v>45</v>
      </c>
      <c r="B56" s="22"/>
      <c r="C56" s="24"/>
      <c r="D56" s="23"/>
      <c r="E56" s="23"/>
      <c r="F56" s="23"/>
      <c r="G56" s="51" t="str">
        <f t="shared" si="11"/>
        <v/>
      </c>
      <c r="H56" s="23"/>
      <c r="I56" s="23" t="s">
        <v>15</v>
      </c>
      <c r="J56" s="51" t="str">
        <f t="shared" si="12"/>
        <v/>
      </c>
      <c r="K56" s="52" t="str">
        <f t="shared" si="13"/>
        <v/>
      </c>
      <c r="L56" s="53" t="str">
        <f t="shared" si="30"/>
        <v/>
      </c>
      <c r="M56" s="46" t="str">
        <f t="shared" si="31"/>
        <v>TBD</v>
      </c>
      <c r="N56" s="46" t="e">
        <f t="shared" si="32"/>
        <v>#VALUE!</v>
      </c>
      <c r="O56" s="46" t="e">
        <f t="shared" si="33"/>
        <v>#VALUE!</v>
      </c>
      <c r="P56" s="46" t="e">
        <f t="shared" si="34"/>
        <v>#VALUE!</v>
      </c>
      <c r="Q56" s="46" t="e">
        <f t="shared" si="35"/>
        <v>#VALUE!</v>
      </c>
      <c r="R56" s="46" t="e">
        <f t="shared" si="36"/>
        <v>#VALUE!</v>
      </c>
      <c r="S56" s="46">
        <f t="shared" si="37"/>
        <v>0</v>
      </c>
      <c r="T56" s="46">
        <f t="shared" si="38"/>
        <v>0</v>
      </c>
      <c r="U56" s="46" t="str">
        <f t="shared" si="14"/>
        <v/>
      </c>
      <c r="V56" s="46" t="e">
        <f t="shared" si="39"/>
        <v>#N/A</v>
      </c>
      <c r="W56" s="33" t="e">
        <f t="shared" si="40"/>
        <v>#N/A</v>
      </c>
      <c r="X56" s="40" t="str">
        <f t="shared" si="15"/>
        <v/>
      </c>
      <c r="Y56" s="40" t="str">
        <f t="shared" si="16"/>
        <v/>
      </c>
      <c r="Z56" s="47" t="str">
        <f t="shared" si="17"/>
        <v/>
      </c>
      <c r="AA56" s="47" t="e">
        <f t="shared" si="29"/>
        <v>#N/A</v>
      </c>
      <c r="AB56" s="7" t="e">
        <f t="shared" si="18"/>
        <v>#N/A</v>
      </c>
      <c r="AC56" s="48" t="str">
        <f t="shared" si="28"/>
        <v/>
      </c>
      <c r="AD56" s="49" t="e">
        <f t="shared" si="19"/>
        <v>#N/A</v>
      </c>
      <c r="AE56" s="9" t="e">
        <f t="shared" si="20"/>
        <v>#N/A</v>
      </c>
      <c r="AF56" s="8" t="e">
        <f t="shared" si="21"/>
        <v>#VALUE!</v>
      </c>
      <c r="AG56" s="8" t="e">
        <f t="shared" si="22"/>
        <v>#VALUE!</v>
      </c>
      <c r="AH56" s="50" t="str">
        <f t="shared" si="23"/>
        <v>TBD</v>
      </c>
      <c r="AI56" s="35" t="e">
        <f t="shared" si="24"/>
        <v>#VALUE!</v>
      </c>
      <c r="AJ56" s="35" t="e">
        <f t="shared" si="25"/>
        <v>#VALUE!</v>
      </c>
      <c r="AK56" s="50" t="str">
        <f t="shared" si="26"/>
        <v>TBD</v>
      </c>
    </row>
    <row r="57" spans="1:37" ht="20.100000000000001" customHeight="1" x14ac:dyDescent="0.2">
      <c r="A57" s="83">
        <f t="shared" si="41"/>
        <v>46</v>
      </c>
      <c r="B57" s="22"/>
      <c r="C57" s="24"/>
      <c r="D57" s="23"/>
      <c r="E57" s="23"/>
      <c r="F57" s="23"/>
      <c r="G57" s="51" t="str">
        <f t="shared" si="11"/>
        <v/>
      </c>
      <c r="H57" s="23"/>
      <c r="I57" s="23" t="s">
        <v>15</v>
      </c>
      <c r="J57" s="51" t="str">
        <f t="shared" si="12"/>
        <v/>
      </c>
      <c r="K57" s="52" t="str">
        <f t="shared" si="13"/>
        <v/>
      </c>
      <c r="L57" s="53" t="str">
        <f t="shared" si="30"/>
        <v/>
      </c>
      <c r="M57" s="46" t="str">
        <f t="shared" si="31"/>
        <v>TBD</v>
      </c>
      <c r="N57" s="46" t="e">
        <f t="shared" si="32"/>
        <v>#VALUE!</v>
      </c>
      <c r="O57" s="46" t="e">
        <f t="shared" si="33"/>
        <v>#VALUE!</v>
      </c>
      <c r="P57" s="46" t="e">
        <f t="shared" si="34"/>
        <v>#VALUE!</v>
      </c>
      <c r="Q57" s="46" t="e">
        <f t="shared" si="35"/>
        <v>#VALUE!</v>
      </c>
      <c r="R57" s="46" t="e">
        <f t="shared" si="36"/>
        <v>#VALUE!</v>
      </c>
      <c r="S57" s="46">
        <f t="shared" si="37"/>
        <v>0</v>
      </c>
      <c r="T57" s="46">
        <f t="shared" si="38"/>
        <v>0</v>
      </c>
      <c r="U57" s="46" t="str">
        <f t="shared" si="14"/>
        <v/>
      </c>
      <c r="V57" s="46" t="e">
        <f t="shared" si="39"/>
        <v>#N/A</v>
      </c>
      <c r="W57" s="33" t="e">
        <f t="shared" si="40"/>
        <v>#N/A</v>
      </c>
      <c r="X57" s="40" t="str">
        <f t="shared" si="15"/>
        <v/>
      </c>
      <c r="Y57" s="40" t="str">
        <f t="shared" si="16"/>
        <v/>
      </c>
      <c r="Z57" s="47" t="str">
        <f t="shared" si="17"/>
        <v/>
      </c>
      <c r="AA57" s="47" t="e">
        <f t="shared" si="29"/>
        <v>#N/A</v>
      </c>
      <c r="AB57" s="7" t="e">
        <f t="shared" si="18"/>
        <v>#N/A</v>
      </c>
      <c r="AC57" s="48" t="str">
        <f t="shared" si="28"/>
        <v/>
      </c>
      <c r="AD57" s="49" t="e">
        <f t="shared" si="19"/>
        <v>#N/A</v>
      </c>
      <c r="AE57" s="9" t="e">
        <f t="shared" si="20"/>
        <v>#N/A</v>
      </c>
      <c r="AF57" s="8" t="e">
        <f t="shared" si="21"/>
        <v>#VALUE!</v>
      </c>
      <c r="AG57" s="8" t="e">
        <f t="shared" si="22"/>
        <v>#VALUE!</v>
      </c>
      <c r="AH57" s="50" t="str">
        <f t="shared" si="23"/>
        <v>TBD</v>
      </c>
      <c r="AI57" s="35" t="e">
        <f t="shared" si="24"/>
        <v>#VALUE!</v>
      </c>
      <c r="AJ57" s="35" t="e">
        <f t="shared" si="25"/>
        <v>#VALUE!</v>
      </c>
      <c r="AK57" s="50" t="str">
        <f t="shared" si="26"/>
        <v>TBD</v>
      </c>
    </row>
    <row r="58" spans="1:37" ht="20.100000000000001" customHeight="1" x14ac:dyDescent="0.2">
      <c r="A58" s="83">
        <f t="shared" si="41"/>
        <v>47</v>
      </c>
      <c r="B58" s="22"/>
      <c r="C58" s="24"/>
      <c r="D58" s="23"/>
      <c r="E58" s="23"/>
      <c r="F58" s="23"/>
      <c r="G58" s="51" t="str">
        <f t="shared" si="11"/>
        <v/>
      </c>
      <c r="H58" s="23"/>
      <c r="I58" s="23" t="s">
        <v>15</v>
      </c>
      <c r="J58" s="51" t="str">
        <f t="shared" si="12"/>
        <v/>
      </c>
      <c r="K58" s="52" t="str">
        <f t="shared" si="13"/>
        <v/>
      </c>
      <c r="L58" s="53" t="str">
        <f t="shared" si="30"/>
        <v/>
      </c>
      <c r="M58" s="46" t="str">
        <f t="shared" si="31"/>
        <v>TBD</v>
      </c>
      <c r="N58" s="46" t="e">
        <f t="shared" si="32"/>
        <v>#VALUE!</v>
      </c>
      <c r="O58" s="46" t="e">
        <f t="shared" si="33"/>
        <v>#VALUE!</v>
      </c>
      <c r="P58" s="46" t="e">
        <f t="shared" si="34"/>
        <v>#VALUE!</v>
      </c>
      <c r="Q58" s="46" t="e">
        <f t="shared" si="35"/>
        <v>#VALUE!</v>
      </c>
      <c r="R58" s="46" t="e">
        <f t="shared" si="36"/>
        <v>#VALUE!</v>
      </c>
      <c r="S58" s="46">
        <f t="shared" si="37"/>
        <v>0</v>
      </c>
      <c r="T58" s="46">
        <f t="shared" si="38"/>
        <v>0</v>
      </c>
      <c r="U58" s="46" t="str">
        <f t="shared" si="14"/>
        <v/>
      </c>
      <c r="V58" s="46" t="e">
        <f t="shared" si="39"/>
        <v>#N/A</v>
      </c>
      <c r="W58" s="33" t="e">
        <f t="shared" si="40"/>
        <v>#N/A</v>
      </c>
      <c r="X58" s="40" t="str">
        <f t="shared" si="15"/>
        <v/>
      </c>
      <c r="Y58" s="40" t="str">
        <f t="shared" si="16"/>
        <v/>
      </c>
      <c r="Z58" s="47" t="str">
        <f t="shared" si="17"/>
        <v/>
      </c>
      <c r="AA58" s="47" t="e">
        <f t="shared" si="29"/>
        <v>#N/A</v>
      </c>
      <c r="AB58" s="7" t="e">
        <f t="shared" si="18"/>
        <v>#N/A</v>
      </c>
      <c r="AC58" s="48" t="str">
        <f t="shared" si="28"/>
        <v/>
      </c>
      <c r="AD58" s="49" t="e">
        <f t="shared" si="19"/>
        <v>#N/A</v>
      </c>
      <c r="AE58" s="9" t="e">
        <f t="shared" si="20"/>
        <v>#N/A</v>
      </c>
      <c r="AF58" s="8" t="e">
        <f t="shared" si="21"/>
        <v>#VALUE!</v>
      </c>
      <c r="AG58" s="8" t="e">
        <f t="shared" si="22"/>
        <v>#VALUE!</v>
      </c>
      <c r="AH58" s="50" t="str">
        <f t="shared" si="23"/>
        <v>TBD</v>
      </c>
      <c r="AI58" s="35" t="e">
        <f t="shared" si="24"/>
        <v>#VALUE!</v>
      </c>
      <c r="AJ58" s="35" t="e">
        <f t="shared" si="25"/>
        <v>#VALUE!</v>
      </c>
      <c r="AK58" s="50" t="str">
        <f t="shared" si="26"/>
        <v>TBD</v>
      </c>
    </row>
    <row r="59" spans="1:37" ht="20.100000000000001" customHeight="1" x14ac:dyDescent="0.2">
      <c r="A59" s="83">
        <f t="shared" si="41"/>
        <v>48</v>
      </c>
      <c r="B59" s="22"/>
      <c r="C59" s="24"/>
      <c r="D59" s="23"/>
      <c r="E59" s="23"/>
      <c r="F59" s="23"/>
      <c r="G59" s="51" t="str">
        <f t="shared" si="11"/>
        <v/>
      </c>
      <c r="H59" s="23"/>
      <c r="I59" s="23" t="s">
        <v>15</v>
      </c>
      <c r="J59" s="51" t="str">
        <f t="shared" si="12"/>
        <v/>
      </c>
      <c r="K59" s="52" t="str">
        <f t="shared" si="13"/>
        <v/>
      </c>
      <c r="L59" s="53" t="str">
        <f t="shared" si="30"/>
        <v/>
      </c>
      <c r="M59" s="46" t="str">
        <f t="shared" si="31"/>
        <v>TBD</v>
      </c>
      <c r="N59" s="46" t="e">
        <f t="shared" si="32"/>
        <v>#VALUE!</v>
      </c>
      <c r="O59" s="46" t="e">
        <f t="shared" si="33"/>
        <v>#VALUE!</v>
      </c>
      <c r="P59" s="46" t="e">
        <f t="shared" si="34"/>
        <v>#VALUE!</v>
      </c>
      <c r="Q59" s="46" t="e">
        <f t="shared" si="35"/>
        <v>#VALUE!</v>
      </c>
      <c r="R59" s="46" t="e">
        <f t="shared" si="36"/>
        <v>#VALUE!</v>
      </c>
      <c r="S59" s="46">
        <f t="shared" si="37"/>
        <v>0</v>
      </c>
      <c r="T59" s="46">
        <f t="shared" si="38"/>
        <v>0</v>
      </c>
      <c r="U59" s="46" t="str">
        <f t="shared" si="14"/>
        <v/>
      </c>
      <c r="V59" s="46" t="e">
        <f t="shared" si="39"/>
        <v>#N/A</v>
      </c>
      <c r="W59" s="33" t="e">
        <f t="shared" si="40"/>
        <v>#N/A</v>
      </c>
      <c r="X59" s="40" t="str">
        <f t="shared" si="15"/>
        <v/>
      </c>
      <c r="Y59" s="40" t="str">
        <f t="shared" si="16"/>
        <v/>
      </c>
      <c r="Z59" s="47" t="str">
        <f t="shared" si="17"/>
        <v/>
      </c>
      <c r="AA59" s="47" t="e">
        <f t="shared" si="29"/>
        <v>#N/A</v>
      </c>
      <c r="AB59" s="7" t="e">
        <f t="shared" si="18"/>
        <v>#N/A</v>
      </c>
      <c r="AC59" s="48" t="str">
        <f t="shared" si="28"/>
        <v/>
      </c>
      <c r="AD59" s="49" t="e">
        <f t="shared" si="19"/>
        <v>#N/A</v>
      </c>
      <c r="AE59" s="9" t="e">
        <f t="shared" si="20"/>
        <v>#N/A</v>
      </c>
      <c r="AF59" s="8" t="e">
        <f t="shared" si="21"/>
        <v>#VALUE!</v>
      </c>
      <c r="AG59" s="8" t="e">
        <f t="shared" si="22"/>
        <v>#VALUE!</v>
      </c>
      <c r="AH59" s="50" t="str">
        <f t="shared" si="23"/>
        <v>TBD</v>
      </c>
      <c r="AI59" s="35" t="e">
        <f t="shared" si="24"/>
        <v>#VALUE!</v>
      </c>
      <c r="AJ59" s="35" t="e">
        <f t="shared" si="25"/>
        <v>#VALUE!</v>
      </c>
      <c r="AK59" s="50" t="str">
        <f t="shared" si="26"/>
        <v>TBD</v>
      </c>
    </row>
    <row r="60" spans="1:37" ht="20.100000000000001" customHeight="1" x14ac:dyDescent="0.2">
      <c r="A60" s="83">
        <f t="shared" si="41"/>
        <v>49</v>
      </c>
      <c r="B60" s="22"/>
      <c r="C60" s="24"/>
      <c r="D60" s="23"/>
      <c r="E60" s="23"/>
      <c r="F60" s="23"/>
      <c r="G60" s="51" t="str">
        <f t="shared" si="11"/>
        <v/>
      </c>
      <c r="H60" s="23"/>
      <c r="I60" s="23" t="s">
        <v>15</v>
      </c>
      <c r="J60" s="51" t="str">
        <f t="shared" si="12"/>
        <v/>
      </c>
      <c r="K60" s="52" t="str">
        <f t="shared" si="13"/>
        <v/>
      </c>
      <c r="L60" s="53" t="str">
        <f t="shared" si="30"/>
        <v/>
      </c>
      <c r="M60" s="46" t="str">
        <f t="shared" si="31"/>
        <v>TBD</v>
      </c>
      <c r="N60" s="46" t="e">
        <f t="shared" si="32"/>
        <v>#VALUE!</v>
      </c>
      <c r="O60" s="46" t="e">
        <f t="shared" si="33"/>
        <v>#VALUE!</v>
      </c>
      <c r="P60" s="46" t="e">
        <f t="shared" si="34"/>
        <v>#VALUE!</v>
      </c>
      <c r="Q60" s="46" t="e">
        <f t="shared" si="35"/>
        <v>#VALUE!</v>
      </c>
      <c r="R60" s="46" t="e">
        <f t="shared" si="36"/>
        <v>#VALUE!</v>
      </c>
      <c r="S60" s="46">
        <f t="shared" si="37"/>
        <v>0</v>
      </c>
      <c r="T60" s="46">
        <f t="shared" si="38"/>
        <v>0</v>
      </c>
      <c r="U60" s="46" t="str">
        <f t="shared" si="14"/>
        <v/>
      </c>
      <c r="V60" s="46" t="e">
        <f t="shared" si="39"/>
        <v>#N/A</v>
      </c>
      <c r="W60" s="33" t="e">
        <f t="shared" si="40"/>
        <v>#N/A</v>
      </c>
      <c r="X60" s="40" t="str">
        <f t="shared" si="15"/>
        <v/>
      </c>
      <c r="Y60" s="40" t="str">
        <f t="shared" si="16"/>
        <v/>
      </c>
      <c r="Z60" s="47" t="str">
        <f t="shared" si="17"/>
        <v/>
      </c>
      <c r="AA60" s="47" t="e">
        <f t="shared" si="29"/>
        <v>#N/A</v>
      </c>
      <c r="AB60" s="7" t="e">
        <f t="shared" si="18"/>
        <v>#N/A</v>
      </c>
      <c r="AC60" s="48" t="str">
        <f t="shared" si="28"/>
        <v/>
      </c>
      <c r="AD60" s="49" t="e">
        <f t="shared" si="19"/>
        <v>#N/A</v>
      </c>
      <c r="AE60" s="9" t="e">
        <f t="shared" si="20"/>
        <v>#N/A</v>
      </c>
      <c r="AF60" s="8" t="e">
        <f t="shared" si="21"/>
        <v>#VALUE!</v>
      </c>
      <c r="AG60" s="8" t="e">
        <f t="shared" si="22"/>
        <v>#VALUE!</v>
      </c>
      <c r="AH60" s="50" t="str">
        <f t="shared" si="23"/>
        <v>TBD</v>
      </c>
      <c r="AI60" s="35" t="e">
        <f t="shared" si="24"/>
        <v>#VALUE!</v>
      </c>
      <c r="AJ60" s="35" t="e">
        <f t="shared" si="25"/>
        <v>#VALUE!</v>
      </c>
      <c r="AK60" s="50" t="str">
        <f t="shared" si="26"/>
        <v>TBD</v>
      </c>
    </row>
    <row r="61" spans="1:37" ht="20.100000000000001" customHeight="1" x14ac:dyDescent="0.2">
      <c r="A61" s="83">
        <f t="shared" si="41"/>
        <v>50</v>
      </c>
      <c r="B61" s="22"/>
      <c r="C61" s="24"/>
      <c r="D61" s="23"/>
      <c r="E61" s="23"/>
      <c r="F61" s="23"/>
      <c r="G61" s="51" t="str">
        <f t="shared" si="11"/>
        <v/>
      </c>
      <c r="H61" s="23"/>
      <c r="I61" s="23" t="s">
        <v>15</v>
      </c>
      <c r="J61" s="51" t="str">
        <f t="shared" si="12"/>
        <v/>
      </c>
      <c r="K61" s="52" t="str">
        <f t="shared" si="13"/>
        <v/>
      </c>
      <c r="L61" s="53" t="str">
        <f t="shared" si="30"/>
        <v/>
      </c>
      <c r="M61" s="46" t="str">
        <f t="shared" si="31"/>
        <v>TBD</v>
      </c>
      <c r="N61" s="46" t="e">
        <f t="shared" si="32"/>
        <v>#VALUE!</v>
      </c>
      <c r="O61" s="46" t="e">
        <f t="shared" si="33"/>
        <v>#VALUE!</v>
      </c>
      <c r="P61" s="46" t="e">
        <f t="shared" si="34"/>
        <v>#VALUE!</v>
      </c>
      <c r="Q61" s="46" t="e">
        <f t="shared" si="35"/>
        <v>#VALUE!</v>
      </c>
      <c r="R61" s="46" t="e">
        <f t="shared" si="36"/>
        <v>#VALUE!</v>
      </c>
      <c r="S61" s="46">
        <f t="shared" si="37"/>
        <v>0</v>
      </c>
      <c r="T61" s="46">
        <f t="shared" si="38"/>
        <v>0</v>
      </c>
      <c r="U61" s="46" t="str">
        <f t="shared" si="14"/>
        <v/>
      </c>
      <c r="V61" s="46" t="e">
        <f t="shared" si="39"/>
        <v>#N/A</v>
      </c>
      <c r="W61" s="33" t="e">
        <f t="shared" si="40"/>
        <v>#N/A</v>
      </c>
      <c r="X61" s="40" t="str">
        <f t="shared" si="15"/>
        <v/>
      </c>
      <c r="Y61" s="40" t="str">
        <f t="shared" si="16"/>
        <v/>
      </c>
      <c r="Z61" s="47" t="str">
        <f t="shared" si="17"/>
        <v/>
      </c>
      <c r="AA61" s="47" t="e">
        <f t="shared" si="29"/>
        <v>#N/A</v>
      </c>
      <c r="AB61" s="7" t="e">
        <f t="shared" si="18"/>
        <v>#N/A</v>
      </c>
      <c r="AC61" s="48" t="str">
        <f t="shared" si="28"/>
        <v/>
      </c>
      <c r="AD61" s="49" t="e">
        <f t="shared" si="19"/>
        <v>#N/A</v>
      </c>
      <c r="AE61" s="9" t="e">
        <f t="shared" si="20"/>
        <v>#N/A</v>
      </c>
      <c r="AF61" s="8" t="e">
        <f t="shared" si="21"/>
        <v>#VALUE!</v>
      </c>
      <c r="AG61" s="8" t="e">
        <f t="shared" si="22"/>
        <v>#VALUE!</v>
      </c>
      <c r="AH61" s="50" t="str">
        <f t="shared" si="23"/>
        <v>TBD</v>
      </c>
      <c r="AI61" s="35" t="e">
        <f t="shared" si="24"/>
        <v>#VALUE!</v>
      </c>
      <c r="AJ61" s="35" t="e">
        <f t="shared" si="25"/>
        <v>#VALUE!</v>
      </c>
      <c r="AK61" s="50" t="str">
        <f t="shared" si="26"/>
        <v>TBD</v>
      </c>
    </row>
    <row r="62" spans="1:37" ht="20.100000000000001" customHeight="1" x14ac:dyDescent="0.2">
      <c r="A62" s="83">
        <f t="shared" si="41"/>
        <v>51</v>
      </c>
      <c r="B62" s="22"/>
      <c r="C62" s="24"/>
      <c r="D62" s="23"/>
      <c r="E62" s="23"/>
      <c r="F62" s="23"/>
      <c r="G62" s="51" t="str">
        <f t="shared" si="11"/>
        <v/>
      </c>
      <c r="H62" s="23"/>
      <c r="I62" s="23" t="s">
        <v>15</v>
      </c>
      <c r="J62" s="51" t="str">
        <f t="shared" si="12"/>
        <v/>
      </c>
      <c r="K62" s="52" t="str">
        <f t="shared" si="13"/>
        <v/>
      </c>
      <c r="L62" s="53" t="str">
        <f t="shared" si="30"/>
        <v/>
      </c>
      <c r="M62" s="46" t="str">
        <f t="shared" si="31"/>
        <v>TBD</v>
      </c>
      <c r="N62" s="46" t="e">
        <f t="shared" si="32"/>
        <v>#VALUE!</v>
      </c>
      <c r="O62" s="46" t="e">
        <f t="shared" si="33"/>
        <v>#VALUE!</v>
      </c>
      <c r="P62" s="46" t="e">
        <f t="shared" si="34"/>
        <v>#VALUE!</v>
      </c>
      <c r="Q62" s="46" t="e">
        <f t="shared" si="35"/>
        <v>#VALUE!</v>
      </c>
      <c r="R62" s="46" t="e">
        <f t="shared" si="36"/>
        <v>#VALUE!</v>
      </c>
      <c r="S62" s="46">
        <f t="shared" si="37"/>
        <v>0</v>
      </c>
      <c r="T62" s="46">
        <f t="shared" si="38"/>
        <v>0</v>
      </c>
      <c r="U62" s="46" t="str">
        <f t="shared" si="14"/>
        <v/>
      </c>
      <c r="V62" s="46" t="e">
        <f t="shared" si="39"/>
        <v>#N/A</v>
      </c>
      <c r="W62" s="33" t="e">
        <f t="shared" si="40"/>
        <v>#N/A</v>
      </c>
      <c r="X62" s="40" t="str">
        <f t="shared" si="15"/>
        <v/>
      </c>
      <c r="Y62" s="40" t="str">
        <f t="shared" si="16"/>
        <v/>
      </c>
      <c r="Z62" s="47" t="str">
        <f t="shared" si="17"/>
        <v/>
      </c>
      <c r="AA62" s="47" t="e">
        <f t="shared" si="29"/>
        <v>#N/A</v>
      </c>
      <c r="AB62" s="7" t="e">
        <f t="shared" si="18"/>
        <v>#N/A</v>
      </c>
      <c r="AC62" s="48" t="str">
        <f t="shared" si="28"/>
        <v/>
      </c>
      <c r="AD62" s="49" t="e">
        <f t="shared" si="19"/>
        <v>#N/A</v>
      </c>
      <c r="AE62" s="9" t="e">
        <f t="shared" si="20"/>
        <v>#N/A</v>
      </c>
      <c r="AF62" s="8" t="e">
        <f t="shared" si="21"/>
        <v>#VALUE!</v>
      </c>
      <c r="AG62" s="8" t="e">
        <f t="shared" si="22"/>
        <v>#VALUE!</v>
      </c>
      <c r="AH62" s="50" t="str">
        <f t="shared" si="23"/>
        <v>TBD</v>
      </c>
      <c r="AI62" s="35" t="e">
        <f t="shared" si="24"/>
        <v>#VALUE!</v>
      </c>
      <c r="AJ62" s="35" t="e">
        <f t="shared" si="25"/>
        <v>#VALUE!</v>
      </c>
      <c r="AK62" s="50" t="str">
        <f t="shared" si="26"/>
        <v>TBD</v>
      </c>
    </row>
    <row r="63" spans="1:37" ht="20.100000000000001" customHeight="1" x14ac:dyDescent="0.2">
      <c r="A63" s="83">
        <f t="shared" si="41"/>
        <v>52</v>
      </c>
      <c r="B63" s="22"/>
      <c r="C63" s="24"/>
      <c r="D63" s="23"/>
      <c r="E63" s="23"/>
      <c r="F63" s="23"/>
      <c r="G63" s="51" t="str">
        <f t="shared" si="11"/>
        <v/>
      </c>
      <c r="H63" s="23"/>
      <c r="I63" s="23" t="s">
        <v>15</v>
      </c>
      <c r="J63" s="51" t="str">
        <f t="shared" si="12"/>
        <v/>
      </c>
      <c r="K63" s="52" t="str">
        <f t="shared" si="13"/>
        <v/>
      </c>
      <c r="L63" s="53" t="str">
        <f t="shared" si="30"/>
        <v/>
      </c>
      <c r="M63" s="46" t="str">
        <f t="shared" si="31"/>
        <v>TBD</v>
      </c>
      <c r="N63" s="46" t="e">
        <f t="shared" si="32"/>
        <v>#VALUE!</v>
      </c>
      <c r="O63" s="46" t="e">
        <f t="shared" si="33"/>
        <v>#VALUE!</v>
      </c>
      <c r="P63" s="46" t="e">
        <f t="shared" si="34"/>
        <v>#VALUE!</v>
      </c>
      <c r="Q63" s="46" t="e">
        <f t="shared" si="35"/>
        <v>#VALUE!</v>
      </c>
      <c r="R63" s="46" t="e">
        <f t="shared" si="36"/>
        <v>#VALUE!</v>
      </c>
      <c r="S63" s="46">
        <f t="shared" si="37"/>
        <v>0</v>
      </c>
      <c r="T63" s="46">
        <f t="shared" si="38"/>
        <v>0</v>
      </c>
      <c r="U63" s="46" t="str">
        <f t="shared" si="14"/>
        <v/>
      </c>
      <c r="V63" s="46" t="e">
        <f t="shared" si="39"/>
        <v>#N/A</v>
      </c>
      <c r="W63" s="33" t="e">
        <f t="shared" si="40"/>
        <v>#N/A</v>
      </c>
      <c r="X63" s="40" t="str">
        <f t="shared" si="15"/>
        <v/>
      </c>
      <c r="Y63" s="40" t="str">
        <f t="shared" si="16"/>
        <v/>
      </c>
      <c r="Z63" s="47" t="str">
        <f t="shared" si="17"/>
        <v/>
      </c>
      <c r="AA63" s="47" t="e">
        <f t="shared" si="29"/>
        <v>#N/A</v>
      </c>
      <c r="AB63" s="7" t="e">
        <f t="shared" si="18"/>
        <v>#N/A</v>
      </c>
      <c r="AC63" s="48" t="str">
        <f t="shared" si="28"/>
        <v/>
      </c>
      <c r="AD63" s="49" t="e">
        <f t="shared" si="19"/>
        <v>#N/A</v>
      </c>
      <c r="AE63" s="9" t="e">
        <f t="shared" si="20"/>
        <v>#N/A</v>
      </c>
      <c r="AF63" s="8" t="e">
        <f t="shared" si="21"/>
        <v>#VALUE!</v>
      </c>
      <c r="AG63" s="8" t="e">
        <f t="shared" si="22"/>
        <v>#VALUE!</v>
      </c>
      <c r="AH63" s="50" t="str">
        <f t="shared" si="23"/>
        <v>TBD</v>
      </c>
      <c r="AI63" s="35" t="e">
        <f t="shared" si="24"/>
        <v>#VALUE!</v>
      </c>
      <c r="AJ63" s="35" t="e">
        <f t="shared" si="25"/>
        <v>#VALUE!</v>
      </c>
      <c r="AK63" s="50" t="str">
        <f t="shared" si="26"/>
        <v>TBD</v>
      </c>
    </row>
    <row r="64" spans="1:37" ht="20.100000000000001" customHeight="1" x14ac:dyDescent="0.2">
      <c r="A64" s="83">
        <f t="shared" si="41"/>
        <v>53</v>
      </c>
      <c r="B64" s="22"/>
      <c r="C64" s="24"/>
      <c r="D64" s="23"/>
      <c r="E64" s="23"/>
      <c r="F64" s="23"/>
      <c r="G64" s="51" t="str">
        <f t="shared" si="11"/>
        <v/>
      </c>
      <c r="H64" s="23"/>
      <c r="I64" s="23" t="s">
        <v>15</v>
      </c>
      <c r="J64" s="51" t="str">
        <f t="shared" si="12"/>
        <v/>
      </c>
      <c r="K64" s="52" t="str">
        <f t="shared" si="13"/>
        <v/>
      </c>
      <c r="L64" s="53" t="str">
        <f t="shared" si="30"/>
        <v/>
      </c>
      <c r="M64" s="46" t="str">
        <f t="shared" si="31"/>
        <v>TBD</v>
      </c>
      <c r="N64" s="46" t="e">
        <f t="shared" si="32"/>
        <v>#VALUE!</v>
      </c>
      <c r="O64" s="46" t="e">
        <f t="shared" si="33"/>
        <v>#VALUE!</v>
      </c>
      <c r="P64" s="46" t="e">
        <f t="shared" si="34"/>
        <v>#VALUE!</v>
      </c>
      <c r="Q64" s="46" t="e">
        <f t="shared" si="35"/>
        <v>#VALUE!</v>
      </c>
      <c r="R64" s="46" t="e">
        <f t="shared" si="36"/>
        <v>#VALUE!</v>
      </c>
      <c r="S64" s="46">
        <f t="shared" si="37"/>
        <v>0</v>
      </c>
      <c r="T64" s="46">
        <f t="shared" si="38"/>
        <v>0</v>
      </c>
      <c r="U64" s="46" t="str">
        <f t="shared" si="14"/>
        <v/>
      </c>
      <c r="V64" s="46" t="e">
        <f t="shared" si="39"/>
        <v>#N/A</v>
      </c>
      <c r="W64" s="33" t="e">
        <f t="shared" si="40"/>
        <v>#N/A</v>
      </c>
      <c r="X64" s="40" t="str">
        <f t="shared" si="15"/>
        <v/>
      </c>
      <c r="Y64" s="40" t="str">
        <f t="shared" si="16"/>
        <v/>
      </c>
      <c r="Z64" s="47" t="str">
        <f t="shared" si="17"/>
        <v/>
      </c>
      <c r="AA64" s="47" t="e">
        <f t="shared" si="29"/>
        <v>#N/A</v>
      </c>
      <c r="AB64" s="7" t="e">
        <f t="shared" si="18"/>
        <v>#N/A</v>
      </c>
      <c r="AC64" s="48" t="str">
        <f t="shared" si="28"/>
        <v/>
      </c>
      <c r="AD64" s="49" t="e">
        <f t="shared" si="19"/>
        <v>#N/A</v>
      </c>
      <c r="AE64" s="9" t="e">
        <f t="shared" si="20"/>
        <v>#N/A</v>
      </c>
      <c r="AF64" s="8" t="e">
        <f t="shared" si="21"/>
        <v>#VALUE!</v>
      </c>
      <c r="AG64" s="8" t="e">
        <f t="shared" si="22"/>
        <v>#VALUE!</v>
      </c>
      <c r="AH64" s="50" t="str">
        <f t="shared" si="23"/>
        <v>TBD</v>
      </c>
      <c r="AI64" s="35" t="e">
        <f t="shared" si="24"/>
        <v>#VALUE!</v>
      </c>
      <c r="AJ64" s="35" t="e">
        <f t="shared" si="25"/>
        <v>#VALUE!</v>
      </c>
      <c r="AK64" s="50" t="str">
        <f t="shared" si="26"/>
        <v>TBD</v>
      </c>
    </row>
    <row r="65" spans="1:37" ht="20.100000000000001" customHeight="1" x14ac:dyDescent="0.2">
      <c r="A65" s="83">
        <f t="shared" si="41"/>
        <v>54</v>
      </c>
      <c r="B65" s="22"/>
      <c r="C65" s="24"/>
      <c r="D65" s="23"/>
      <c r="E65" s="23"/>
      <c r="F65" s="23"/>
      <c r="G65" s="51" t="str">
        <f t="shared" si="11"/>
        <v/>
      </c>
      <c r="H65" s="23"/>
      <c r="I65" s="23" t="s">
        <v>15</v>
      </c>
      <c r="J65" s="51" t="str">
        <f t="shared" si="12"/>
        <v/>
      </c>
      <c r="K65" s="52" t="str">
        <f t="shared" si="13"/>
        <v/>
      </c>
      <c r="L65" s="53" t="str">
        <f t="shared" si="30"/>
        <v/>
      </c>
      <c r="M65" s="46" t="str">
        <f t="shared" si="31"/>
        <v>TBD</v>
      </c>
      <c r="N65" s="46" t="e">
        <f t="shared" si="32"/>
        <v>#VALUE!</v>
      </c>
      <c r="O65" s="46" t="e">
        <f t="shared" si="33"/>
        <v>#VALUE!</v>
      </c>
      <c r="P65" s="46" t="e">
        <f t="shared" si="34"/>
        <v>#VALUE!</v>
      </c>
      <c r="Q65" s="46" t="e">
        <f t="shared" si="35"/>
        <v>#VALUE!</v>
      </c>
      <c r="R65" s="46" t="e">
        <f t="shared" si="36"/>
        <v>#VALUE!</v>
      </c>
      <c r="S65" s="46">
        <f t="shared" si="37"/>
        <v>0</v>
      </c>
      <c r="T65" s="46">
        <f t="shared" si="38"/>
        <v>0</v>
      </c>
      <c r="U65" s="46" t="str">
        <f t="shared" si="14"/>
        <v/>
      </c>
      <c r="V65" s="46" t="e">
        <f t="shared" si="39"/>
        <v>#N/A</v>
      </c>
      <c r="W65" s="33" t="e">
        <f t="shared" si="40"/>
        <v>#N/A</v>
      </c>
      <c r="X65" s="40" t="str">
        <f t="shared" si="15"/>
        <v/>
      </c>
      <c r="Y65" s="40" t="str">
        <f t="shared" si="16"/>
        <v/>
      </c>
      <c r="Z65" s="47" t="str">
        <f t="shared" si="17"/>
        <v/>
      </c>
      <c r="AA65" s="47" t="e">
        <f t="shared" si="29"/>
        <v>#N/A</v>
      </c>
      <c r="AB65" s="7" t="e">
        <f t="shared" si="18"/>
        <v>#N/A</v>
      </c>
      <c r="AC65" s="48" t="str">
        <f t="shared" si="28"/>
        <v/>
      </c>
      <c r="AD65" s="49" t="e">
        <f t="shared" si="19"/>
        <v>#N/A</v>
      </c>
      <c r="AE65" s="9" t="e">
        <f t="shared" si="20"/>
        <v>#N/A</v>
      </c>
      <c r="AF65" s="8" t="e">
        <f t="shared" si="21"/>
        <v>#VALUE!</v>
      </c>
      <c r="AG65" s="8" t="e">
        <f t="shared" si="22"/>
        <v>#VALUE!</v>
      </c>
      <c r="AH65" s="50" t="str">
        <f t="shared" si="23"/>
        <v>TBD</v>
      </c>
      <c r="AI65" s="35" t="e">
        <f t="shared" si="24"/>
        <v>#VALUE!</v>
      </c>
      <c r="AJ65" s="35" t="e">
        <f t="shared" si="25"/>
        <v>#VALUE!</v>
      </c>
      <c r="AK65" s="50" t="str">
        <f t="shared" si="26"/>
        <v>TBD</v>
      </c>
    </row>
    <row r="66" spans="1:37" ht="20.100000000000001" customHeight="1" x14ac:dyDescent="0.2">
      <c r="A66" s="83">
        <f t="shared" si="41"/>
        <v>55</v>
      </c>
      <c r="B66" s="22"/>
      <c r="C66" s="24"/>
      <c r="D66" s="23"/>
      <c r="E66" s="23"/>
      <c r="F66" s="23"/>
      <c r="G66" s="51" t="str">
        <f t="shared" si="11"/>
        <v/>
      </c>
      <c r="H66" s="23"/>
      <c r="I66" s="23" t="s">
        <v>15</v>
      </c>
      <c r="J66" s="51" t="str">
        <f t="shared" si="12"/>
        <v/>
      </c>
      <c r="K66" s="52" t="str">
        <f t="shared" si="13"/>
        <v/>
      </c>
      <c r="L66" s="53" t="str">
        <f t="shared" si="30"/>
        <v/>
      </c>
      <c r="M66" s="46" t="str">
        <f t="shared" si="31"/>
        <v>TBD</v>
      </c>
      <c r="N66" s="46" t="e">
        <f t="shared" si="32"/>
        <v>#VALUE!</v>
      </c>
      <c r="O66" s="46" t="e">
        <f t="shared" si="33"/>
        <v>#VALUE!</v>
      </c>
      <c r="P66" s="46" t="e">
        <f t="shared" si="34"/>
        <v>#VALUE!</v>
      </c>
      <c r="Q66" s="46" t="e">
        <f t="shared" si="35"/>
        <v>#VALUE!</v>
      </c>
      <c r="R66" s="46" t="e">
        <f t="shared" si="36"/>
        <v>#VALUE!</v>
      </c>
      <c r="S66" s="46">
        <f t="shared" si="37"/>
        <v>0</v>
      </c>
      <c r="T66" s="46">
        <f t="shared" si="38"/>
        <v>0</v>
      </c>
      <c r="U66" s="46" t="str">
        <f t="shared" si="14"/>
        <v/>
      </c>
      <c r="V66" s="46" t="e">
        <f t="shared" si="39"/>
        <v>#N/A</v>
      </c>
      <c r="W66" s="33" t="e">
        <f t="shared" si="40"/>
        <v>#N/A</v>
      </c>
      <c r="X66" s="40" t="str">
        <f t="shared" si="15"/>
        <v/>
      </c>
      <c r="Y66" s="40" t="str">
        <f t="shared" si="16"/>
        <v/>
      </c>
      <c r="Z66" s="47" t="str">
        <f t="shared" si="17"/>
        <v/>
      </c>
      <c r="AA66" s="47" t="e">
        <f t="shared" si="29"/>
        <v>#N/A</v>
      </c>
      <c r="AB66" s="7" t="e">
        <f t="shared" si="18"/>
        <v>#N/A</v>
      </c>
      <c r="AC66" s="48" t="str">
        <f t="shared" si="28"/>
        <v/>
      </c>
      <c r="AD66" s="49" t="e">
        <f t="shared" si="19"/>
        <v>#N/A</v>
      </c>
      <c r="AE66" s="9" t="e">
        <f t="shared" si="20"/>
        <v>#N/A</v>
      </c>
      <c r="AF66" s="8" t="e">
        <f t="shared" si="21"/>
        <v>#VALUE!</v>
      </c>
      <c r="AG66" s="8" t="e">
        <f t="shared" si="22"/>
        <v>#VALUE!</v>
      </c>
      <c r="AH66" s="50" t="str">
        <f t="shared" si="23"/>
        <v>TBD</v>
      </c>
      <c r="AI66" s="35" t="e">
        <f t="shared" si="24"/>
        <v>#VALUE!</v>
      </c>
      <c r="AJ66" s="35" t="e">
        <f t="shared" si="25"/>
        <v>#VALUE!</v>
      </c>
      <c r="AK66" s="50" t="str">
        <f t="shared" si="26"/>
        <v>TBD</v>
      </c>
    </row>
    <row r="67" spans="1:37" ht="20.100000000000001" customHeight="1" x14ac:dyDescent="0.2">
      <c r="A67" s="83">
        <f t="shared" si="41"/>
        <v>56</v>
      </c>
      <c r="B67" s="22"/>
      <c r="C67" s="24"/>
      <c r="D67" s="23"/>
      <c r="E67" s="23"/>
      <c r="F67" s="23"/>
      <c r="G67" s="51" t="str">
        <f t="shared" si="11"/>
        <v/>
      </c>
      <c r="H67" s="23"/>
      <c r="I67" s="23" t="s">
        <v>15</v>
      </c>
      <c r="J67" s="51" t="str">
        <f t="shared" si="12"/>
        <v/>
      </c>
      <c r="K67" s="52" t="str">
        <f t="shared" si="13"/>
        <v/>
      </c>
      <c r="L67" s="53" t="str">
        <f t="shared" si="30"/>
        <v/>
      </c>
      <c r="M67" s="46" t="str">
        <f t="shared" si="31"/>
        <v>TBD</v>
      </c>
      <c r="N67" s="46" t="e">
        <f t="shared" si="32"/>
        <v>#VALUE!</v>
      </c>
      <c r="O67" s="46" t="e">
        <f t="shared" si="33"/>
        <v>#VALUE!</v>
      </c>
      <c r="P67" s="46" t="e">
        <f t="shared" si="34"/>
        <v>#VALUE!</v>
      </c>
      <c r="Q67" s="46" t="e">
        <f t="shared" si="35"/>
        <v>#VALUE!</v>
      </c>
      <c r="R67" s="46" t="e">
        <f t="shared" si="36"/>
        <v>#VALUE!</v>
      </c>
      <c r="S67" s="46">
        <f t="shared" si="37"/>
        <v>0</v>
      </c>
      <c r="T67" s="46">
        <f t="shared" si="38"/>
        <v>0</v>
      </c>
      <c r="U67" s="46" t="str">
        <f t="shared" si="14"/>
        <v/>
      </c>
      <c r="V67" s="46" t="e">
        <f t="shared" si="39"/>
        <v>#N/A</v>
      </c>
      <c r="W67" s="33" t="e">
        <f t="shared" si="40"/>
        <v>#N/A</v>
      </c>
      <c r="X67" s="40" t="str">
        <f t="shared" si="15"/>
        <v/>
      </c>
      <c r="Y67" s="40" t="str">
        <f t="shared" si="16"/>
        <v/>
      </c>
      <c r="Z67" s="47" t="str">
        <f t="shared" si="17"/>
        <v/>
      </c>
      <c r="AA67" s="47" t="e">
        <f t="shared" si="29"/>
        <v>#N/A</v>
      </c>
      <c r="AB67" s="7" t="e">
        <f t="shared" si="18"/>
        <v>#N/A</v>
      </c>
      <c r="AC67" s="48" t="str">
        <f t="shared" si="28"/>
        <v/>
      </c>
      <c r="AD67" s="49" t="e">
        <f t="shared" si="19"/>
        <v>#N/A</v>
      </c>
      <c r="AE67" s="9" t="e">
        <f t="shared" si="20"/>
        <v>#N/A</v>
      </c>
      <c r="AF67" s="8" t="e">
        <f t="shared" si="21"/>
        <v>#VALUE!</v>
      </c>
      <c r="AG67" s="8" t="e">
        <f t="shared" si="22"/>
        <v>#VALUE!</v>
      </c>
      <c r="AH67" s="50" t="str">
        <f t="shared" si="23"/>
        <v>TBD</v>
      </c>
      <c r="AI67" s="35" t="e">
        <f t="shared" si="24"/>
        <v>#VALUE!</v>
      </c>
      <c r="AJ67" s="35" t="e">
        <f t="shared" si="25"/>
        <v>#VALUE!</v>
      </c>
      <c r="AK67" s="50" t="str">
        <f t="shared" si="26"/>
        <v>TBD</v>
      </c>
    </row>
    <row r="68" spans="1:37" ht="20.100000000000001" customHeight="1" x14ac:dyDescent="0.2">
      <c r="A68" s="83">
        <f t="shared" si="41"/>
        <v>57</v>
      </c>
      <c r="B68" s="22"/>
      <c r="C68" s="24"/>
      <c r="D68" s="23"/>
      <c r="E68" s="23"/>
      <c r="F68" s="23"/>
      <c r="G68" s="51" t="str">
        <f t="shared" si="11"/>
        <v/>
      </c>
      <c r="H68" s="23"/>
      <c r="I68" s="23" t="s">
        <v>15</v>
      </c>
      <c r="J68" s="51" t="str">
        <f t="shared" si="12"/>
        <v/>
      </c>
      <c r="K68" s="52" t="str">
        <f t="shared" si="13"/>
        <v/>
      </c>
      <c r="L68" s="53" t="str">
        <f t="shared" si="30"/>
        <v/>
      </c>
      <c r="M68" s="46" t="str">
        <f t="shared" si="31"/>
        <v>TBD</v>
      </c>
      <c r="N68" s="46" t="e">
        <f t="shared" si="32"/>
        <v>#VALUE!</v>
      </c>
      <c r="O68" s="46" t="e">
        <f t="shared" si="33"/>
        <v>#VALUE!</v>
      </c>
      <c r="P68" s="46" t="e">
        <f t="shared" si="34"/>
        <v>#VALUE!</v>
      </c>
      <c r="Q68" s="46" t="e">
        <f t="shared" si="35"/>
        <v>#VALUE!</v>
      </c>
      <c r="R68" s="46" t="e">
        <f t="shared" si="36"/>
        <v>#VALUE!</v>
      </c>
      <c r="S68" s="46">
        <f t="shared" si="37"/>
        <v>0</v>
      </c>
      <c r="T68" s="46">
        <f t="shared" si="38"/>
        <v>0</v>
      </c>
      <c r="U68" s="46" t="str">
        <f t="shared" si="14"/>
        <v/>
      </c>
      <c r="V68" s="46" t="e">
        <f t="shared" si="39"/>
        <v>#N/A</v>
      </c>
      <c r="W68" s="33" t="e">
        <f t="shared" si="40"/>
        <v>#N/A</v>
      </c>
      <c r="X68" s="40" t="str">
        <f t="shared" si="15"/>
        <v/>
      </c>
      <c r="Y68" s="40" t="str">
        <f t="shared" si="16"/>
        <v/>
      </c>
      <c r="Z68" s="47" t="str">
        <f t="shared" si="17"/>
        <v/>
      </c>
      <c r="AA68" s="47" t="e">
        <f t="shared" si="29"/>
        <v>#N/A</v>
      </c>
      <c r="AB68" s="7" t="e">
        <f t="shared" si="18"/>
        <v>#N/A</v>
      </c>
      <c r="AC68" s="48" t="str">
        <f t="shared" si="28"/>
        <v/>
      </c>
      <c r="AD68" s="49" t="e">
        <f t="shared" si="19"/>
        <v>#N/A</v>
      </c>
      <c r="AE68" s="9" t="e">
        <f t="shared" si="20"/>
        <v>#N/A</v>
      </c>
      <c r="AF68" s="8" t="e">
        <f t="shared" si="21"/>
        <v>#VALUE!</v>
      </c>
      <c r="AG68" s="8" t="e">
        <f t="shared" si="22"/>
        <v>#VALUE!</v>
      </c>
      <c r="AH68" s="50" t="str">
        <f t="shared" si="23"/>
        <v>TBD</v>
      </c>
      <c r="AI68" s="35" t="e">
        <f t="shared" si="24"/>
        <v>#VALUE!</v>
      </c>
      <c r="AJ68" s="35" t="e">
        <f t="shared" si="25"/>
        <v>#VALUE!</v>
      </c>
      <c r="AK68" s="50" t="str">
        <f t="shared" si="26"/>
        <v>TBD</v>
      </c>
    </row>
    <row r="69" spans="1:37" ht="20.100000000000001" customHeight="1" x14ac:dyDescent="0.2">
      <c r="A69" s="83">
        <f t="shared" si="41"/>
        <v>58</v>
      </c>
      <c r="B69" s="22"/>
      <c r="C69" s="24"/>
      <c r="D69" s="23"/>
      <c r="E69" s="23"/>
      <c r="F69" s="23"/>
      <c r="G69" s="51" t="str">
        <f t="shared" si="11"/>
        <v/>
      </c>
      <c r="H69" s="23"/>
      <c r="I69" s="23" t="s">
        <v>15</v>
      </c>
      <c r="J69" s="51" t="str">
        <f t="shared" si="12"/>
        <v/>
      </c>
      <c r="K69" s="52" t="str">
        <f t="shared" si="13"/>
        <v/>
      </c>
      <c r="L69" s="53" t="str">
        <f t="shared" si="30"/>
        <v/>
      </c>
      <c r="M69" s="46" t="str">
        <f t="shared" si="31"/>
        <v>TBD</v>
      </c>
      <c r="N69" s="46" t="e">
        <f t="shared" si="32"/>
        <v>#VALUE!</v>
      </c>
      <c r="O69" s="46" t="e">
        <f t="shared" si="33"/>
        <v>#VALUE!</v>
      </c>
      <c r="P69" s="46" t="e">
        <f t="shared" si="34"/>
        <v>#VALUE!</v>
      </c>
      <c r="Q69" s="46" t="e">
        <f t="shared" si="35"/>
        <v>#VALUE!</v>
      </c>
      <c r="R69" s="46" t="e">
        <f t="shared" si="36"/>
        <v>#VALUE!</v>
      </c>
      <c r="S69" s="46">
        <f t="shared" si="37"/>
        <v>0</v>
      </c>
      <c r="T69" s="46">
        <f t="shared" si="38"/>
        <v>0</v>
      </c>
      <c r="U69" s="46" t="str">
        <f t="shared" si="14"/>
        <v/>
      </c>
      <c r="V69" s="46" t="e">
        <f t="shared" si="39"/>
        <v>#N/A</v>
      </c>
      <c r="W69" s="33" t="e">
        <f t="shared" si="40"/>
        <v>#N/A</v>
      </c>
      <c r="X69" s="40" t="str">
        <f t="shared" si="15"/>
        <v/>
      </c>
      <c r="Y69" s="40" t="str">
        <f t="shared" si="16"/>
        <v/>
      </c>
      <c r="Z69" s="47" t="str">
        <f t="shared" si="17"/>
        <v/>
      </c>
      <c r="AA69" s="47" t="e">
        <f t="shared" si="29"/>
        <v>#N/A</v>
      </c>
      <c r="AB69" s="7" t="e">
        <f t="shared" si="18"/>
        <v>#N/A</v>
      </c>
      <c r="AC69" s="48" t="str">
        <f t="shared" si="28"/>
        <v/>
      </c>
      <c r="AD69" s="49" t="e">
        <f t="shared" si="19"/>
        <v>#N/A</v>
      </c>
      <c r="AE69" s="9" t="e">
        <f t="shared" si="20"/>
        <v>#N/A</v>
      </c>
      <c r="AF69" s="8" t="e">
        <f t="shared" si="21"/>
        <v>#VALUE!</v>
      </c>
      <c r="AG69" s="8" t="e">
        <f t="shared" si="22"/>
        <v>#VALUE!</v>
      </c>
      <c r="AH69" s="50" t="str">
        <f t="shared" si="23"/>
        <v>TBD</v>
      </c>
      <c r="AI69" s="35" t="e">
        <f t="shared" si="24"/>
        <v>#VALUE!</v>
      </c>
      <c r="AJ69" s="35" t="e">
        <f t="shared" si="25"/>
        <v>#VALUE!</v>
      </c>
      <c r="AK69" s="50" t="str">
        <f t="shared" si="26"/>
        <v>TBD</v>
      </c>
    </row>
    <row r="70" spans="1:37" ht="20.100000000000001" customHeight="1" x14ac:dyDescent="0.2">
      <c r="A70" s="83">
        <f t="shared" si="41"/>
        <v>59</v>
      </c>
      <c r="B70" s="22"/>
      <c r="C70" s="24"/>
      <c r="D70" s="23"/>
      <c r="E70" s="23"/>
      <c r="F70" s="23"/>
      <c r="G70" s="51" t="str">
        <f t="shared" si="11"/>
        <v/>
      </c>
      <c r="H70" s="23"/>
      <c r="I70" s="23" t="s">
        <v>15</v>
      </c>
      <c r="J70" s="51" t="str">
        <f t="shared" si="12"/>
        <v/>
      </c>
      <c r="K70" s="52" t="str">
        <f t="shared" si="13"/>
        <v/>
      </c>
      <c r="L70" s="53" t="str">
        <f t="shared" si="30"/>
        <v/>
      </c>
      <c r="M70" s="46" t="str">
        <f t="shared" si="31"/>
        <v>TBD</v>
      </c>
      <c r="N70" s="46" t="e">
        <f t="shared" si="32"/>
        <v>#VALUE!</v>
      </c>
      <c r="O70" s="46" t="e">
        <f t="shared" si="33"/>
        <v>#VALUE!</v>
      </c>
      <c r="P70" s="46" t="e">
        <f t="shared" si="34"/>
        <v>#VALUE!</v>
      </c>
      <c r="Q70" s="46" t="e">
        <f t="shared" si="35"/>
        <v>#VALUE!</v>
      </c>
      <c r="R70" s="46" t="e">
        <f t="shared" si="36"/>
        <v>#VALUE!</v>
      </c>
      <c r="S70" s="46">
        <f t="shared" si="37"/>
        <v>0</v>
      </c>
      <c r="T70" s="46">
        <f t="shared" si="38"/>
        <v>0</v>
      </c>
      <c r="U70" s="46" t="str">
        <f t="shared" si="14"/>
        <v/>
      </c>
      <c r="V70" s="46" t="e">
        <f t="shared" si="39"/>
        <v>#N/A</v>
      </c>
      <c r="W70" s="33" t="e">
        <f t="shared" si="40"/>
        <v>#N/A</v>
      </c>
      <c r="X70" s="40" t="str">
        <f t="shared" si="15"/>
        <v/>
      </c>
      <c r="Y70" s="40" t="str">
        <f t="shared" si="16"/>
        <v/>
      </c>
      <c r="Z70" s="47" t="str">
        <f t="shared" si="17"/>
        <v/>
      </c>
      <c r="AA70" s="47" t="e">
        <f t="shared" si="29"/>
        <v>#N/A</v>
      </c>
      <c r="AB70" s="7" t="e">
        <f t="shared" si="18"/>
        <v>#N/A</v>
      </c>
      <c r="AC70" s="48" t="str">
        <f t="shared" si="28"/>
        <v/>
      </c>
      <c r="AD70" s="49" t="e">
        <f t="shared" si="19"/>
        <v>#N/A</v>
      </c>
      <c r="AE70" s="9" t="e">
        <f t="shared" si="20"/>
        <v>#N/A</v>
      </c>
      <c r="AF70" s="8" t="e">
        <f t="shared" si="21"/>
        <v>#VALUE!</v>
      </c>
      <c r="AG70" s="8" t="e">
        <f t="shared" si="22"/>
        <v>#VALUE!</v>
      </c>
      <c r="AH70" s="50" t="str">
        <f t="shared" si="23"/>
        <v>TBD</v>
      </c>
      <c r="AI70" s="35" t="e">
        <f t="shared" si="24"/>
        <v>#VALUE!</v>
      </c>
      <c r="AJ70" s="35" t="e">
        <f t="shared" si="25"/>
        <v>#VALUE!</v>
      </c>
      <c r="AK70" s="50" t="str">
        <f t="shared" si="26"/>
        <v>TBD</v>
      </c>
    </row>
    <row r="71" spans="1:37" ht="20.100000000000001" customHeight="1" x14ac:dyDescent="0.2">
      <c r="A71" s="83">
        <f t="shared" si="41"/>
        <v>60</v>
      </c>
      <c r="B71" s="22"/>
      <c r="C71" s="24"/>
      <c r="D71" s="23"/>
      <c r="E71" s="23"/>
      <c r="F71" s="23"/>
      <c r="G71" s="51" t="str">
        <f t="shared" si="11"/>
        <v/>
      </c>
      <c r="H71" s="23"/>
      <c r="I71" s="23" t="s">
        <v>15</v>
      </c>
      <c r="J71" s="51" t="str">
        <f t="shared" si="12"/>
        <v/>
      </c>
      <c r="K71" s="52" t="str">
        <f t="shared" si="13"/>
        <v/>
      </c>
      <c r="L71" s="53" t="str">
        <f t="shared" si="30"/>
        <v/>
      </c>
      <c r="M71" s="46" t="str">
        <f t="shared" si="31"/>
        <v>TBD</v>
      </c>
      <c r="N71" s="46" t="e">
        <f t="shared" si="32"/>
        <v>#VALUE!</v>
      </c>
      <c r="O71" s="46" t="e">
        <f t="shared" si="33"/>
        <v>#VALUE!</v>
      </c>
      <c r="P71" s="46" t="e">
        <f t="shared" si="34"/>
        <v>#VALUE!</v>
      </c>
      <c r="Q71" s="46" t="e">
        <f t="shared" si="35"/>
        <v>#VALUE!</v>
      </c>
      <c r="R71" s="46" t="e">
        <f t="shared" si="36"/>
        <v>#VALUE!</v>
      </c>
      <c r="S71" s="46">
        <f t="shared" si="37"/>
        <v>0</v>
      </c>
      <c r="T71" s="46">
        <f t="shared" si="38"/>
        <v>0</v>
      </c>
      <c r="U71" s="46" t="str">
        <f t="shared" si="14"/>
        <v/>
      </c>
      <c r="V71" s="46" t="e">
        <f t="shared" si="39"/>
        <v>#N/A</v>
      </c>
      <c r="W71" s="33" t="e">
        <f t="shared" si="40"/>
        <v>#N/A</v>
      </c>
      <c r="X71" s="40" t="str">
        <f t="shared" si="15"/>
        <v/>
      </c>
      <c r="Y71" s="40" t="str">
        <f t="shared" si="16"/>
        <v/>
      </c>
      <c r="Z71" s="47" t="str">
        <f t="shared" si="17"/>
        <v/>
      </c>
      <c r="AA71" s="47" t="e">
        <f t="shared" si="29"/>
        <v>#N/A</v>
      </c>
      <c r="AB71" s="7" t="e">
        <f t="shared" si="18"/>
        <v>#N/A</v>
      </c>
      <c r="AC71" s="48" t="str">
        <f t="shared" si="28"/>
        <v/>
      </c>
      <c r="AD71" s="49" t="e">
        <f t="shared" si="19"/>
        <v>#N/A</v>
      </c>
      <c r="AE71" s="9" t="e">
        <f t="shared" si="20"/>
        <v>#N/A</v>
      </c>
      <c r="AF71" s="8" t="e">
        <f t="shared" si="21"/>
        <v>#VALUE!</v>
      </c>
      <c r="AG71" s="8" t="e">
        <f t="shared" si="22"/>
        <v>#VALUE!</v>
      </c>
      <c r="AH71" s="50" t="str">
        <f t="shared" si="23"/>
        <v>TBD</v>
      </c>
      <c r="AI71" s="35" t="e">
        <f t="shared" si="24"/>
        <v>#VALUE!</v>
      </c>
      <c r="AJ71" s="35" t="e">
        <f t="shared" si="25"/>
        <v>#VALUE!</v>
      </c>
      <c r="AK71" s="50" t="str">
        <f t="shared" si="26"/>
        <v>TBD</v>
      </c>
    </row>
    <row r="72" spans="1:37" ht="20.100000000000001" customHeight="1" x14ac:dyDescent="0.2">
      <c r="A72" s="83">
        <f t="shared" si="41"/>
        <v>61</v>
      </c>
      <c r="B72" s="22"/>
      <c r="C72" s="24"/>
      <c r="D72" s="23"/>
      <c r="E72" s="23"/>
      <c r="F72" s="23"/>
      <c r="G72" s="51" t="str">
        <f t="shared" si="11"/>
        <v/>
      </c>
      <c r="H72" s="23"/>
      <c r="I72" s="23" t="s">
        <v>15</v>
      </c>
      <c r="J72" s="51" t="str">
        <f t="shared" si="12"/>
        <v/>
      </c>
      <c r="K72" s="52" t="str">
        <f t="shared" si="13"/>
        <v/>
      </c>
      <c r="L72" s="53" t="str">
        <f t="shared" si="30"/>
        <v/>
      </c>
      <c r="M72" s="46" t="str">
        <f t="shared" si="31"/>
        <v>TBD</v>
      </c>
      <c r="N72" s="46" t="e">
        <f t="shared" si="32"/>
        <v>#VALUE!</v>
      </c>
      <c r="O72" s="46" t="e">
        <f t="shared" si="33"/>
        <v>#VALUE!</v>
      </c>
      <c r="P72" s="46" t="e">
        <f t="shared" si="34"/>
        <v>#VALUE!</v>
      </c>
      <c r="Q72" s="46" t="e">
        <f t="shared" si="35"/>
        <v>#VALUE!</v>
      </c>
      <c r="R72" s="46" t="e">
        <f t="shared" si="36"/>
        <v>#VALUE!</v>
      </c>
      <c r="S72" s="46">
        <f t="shared" si="37"/>
        <v>0</v>
      </c>
      <c r="T72" s="46">
        <f t="shared" si="38"/>
        <v>0</v>
      </c>
      <c r="U72" s="46" t="str">
        <f t="shared" si="14"/>
        <v/>
      </c>
      <c r="V72" s="46" t="e">
        <f t="shared" si="39"/>
        <v>#N/A</v>
      </c>
      <c r="W72" s="33" t="e">
        <f t="shared" si="40"/>
        <v>#N/A</v>
      </c>
      <c r="X72" s="40" t="str">
        <f t="shared" si="15"/>
        <v/>
      </c>
      <c r="Y72" s="40" t="str">
        <f t="shared" si="16"/>
        <v/>
      </c>
      <c r="Z72" s="47" t="str">
        <f t="shared" si="17"/>
        <v/>
      </c>
      <c r="AA72" s="47" t="e">
        <f t="shared" si="29"/>
        <v>#N/A</v>
      </c>
      <c r="AB72" s="7" t="e">
        <f t="shared" si="18"/>
        <v>#N/A</v>
      </c>
      <c r="AC72" s="48" t="str">
        <f t="shared" si="28"/>
        <v/>
      </c>
      <c r="AD72" s="49" t="e">
        <f t="shared" si="19"/>
        <v>#N/A</v>
      </c>
      <c r="AE72" s="9" t="e">
        <f t="shared" si="20"/>
        <v>#N/A</v>
      </c>
      <c r="AF72" s="8" t="e">
        <f t="shared" si="21"/>
        <v>#VALUE!</v>
      </c>
      <c r="AG72" s="8" t="e">
        <f t="shared" si="22"/>
        <v>#VALUE!</v>
      </c>
      <c r="AH72" s="50" t="str">
        <f t="shared" si="23"/>
        <v>TBD</v>
      </c>
      <c r="AI72" s="35" t="e">
        <f t="shared" si="24"/>
        <v>#VALUE!</v>
      </c>
      <c r="AJ72" s="35" t="e">
        <f t="shared" si="25"/>
        <v>#VALUE!</v>
      </c>
      <c r="AK72" s="50" t="str">
        <f t="shared" si="26"/>
        <v>TBD</v>
      </c>
    </row>
    <row r="73" spans="1:37" ht="20.100000000000001" customHeight="1" x14ac:dyDescent="0.2">
      <c r="A73" s="83">
        <f t="shared" si="41"/>
        <v>62</v>
      </c>
      <c r="B73" s="22"/>
      <c r="C73" s="24"/>
      <c r="D73" s="23"/>
      <c r="E73" s="23"/>
      <c r="F73" s="23"/>
      <c r="G73" s="51" t="str">
        <f t="shared" si="11"/>
        <v/>
      </c>
      <c r="H73" s="23"/>
      <c r="I73" s="23" t="s">
        <v>15</v>
      </c>
      <c r="J73" s="51" t="str">
        <f t="shared" si="12"/>
        <v/>
      </c>
      <c r="K73" s="52" t="str">
        <f t="shared" si="13"/>
        <v/>
      </c>
      <c r="L73" s="53" t="str">
        <f t="shared" si="30"/>
        <v/>
      </c>
      <c r="M73" s="46" t="str">
        <f t="shared" si="31"/>
        <v>TBD</v>
      </c>
      <c r="N73" s="46" t="e">
        <f t="shared" si="32"/>
        <v>#VALUE!</v>
      </c>
      <c r="O73" s="46" t="e">
        <f t="shared" si="33"/>
        <v>#VALUE!</v>
      </c>
      <c r="P73" s="46" t="e">
        <f t="shared" si="34"/>
        <v>#VALUE!</v>
      </c>
      <c r="Q73" s="46" t="e">
        <f t="shared" si="35"/>
        <v>#VALUE!</v>
      </c>
      <c r="R73" s="46" t="e">
        <f t="shared" si="36"/>
        <v>#VALUE!</v>
      </c>
      <c r="S73" s="46">
        <f t="shared" si="37"/>
        <v>0</v>
      </c>
      <c r="T73" s="46">
        <f t="shared" si="38"/>
        <v>0</v>
      </c>
      <c r="U73" s="46" t="str">
        <f t="shared" si="14"/>
        <v/>
      </c>
      <c r="V73" s="46" t="e">
        <f t="shared" si="39"/>
        <v>#N/A</v>
      </c>
      <c r="W73" s="33" t="e">
        <f t="shared" si="40"/>
        <v>#N/A</v>
      </c>
      <c r="X73" s="40" t="str">
        <f t="shared" si="15"/>
        <v/>
      </c>
      <c r="Y73" s="40" t="str">
        <f t="shared" si="16"/>
        <v/>
      </c>
      <c r="Z73" s="47" t="str">
        <f t="shared" si="17"/>
        <v/>
      </c>
      <c r="AA73" s="47" t="e">
        <f t="shared" si="29"/>
        <v>#N/A</v>
      </c>
      <c r="AB73" s="7" t="e">
        <f t="shared" si="18"/>
        <v>#N/A</v>
      </c>
      <c r="AC73" s="48" t="str">
        <f t="shared" si="28"/>
        <v/>
      </c>
      <c r="AD73" s="49" t="e">
        <f t="shared" si="19"/>
        <v>#N/A</v>
      </c>
      <c r="AE73" s="9" t="e">
        <f t="shared" si="20"/>
        <v>#N/A</v>
      </c>
      <c r="AF73" s="8" t="e">
        <f t="shared" si="21"/>
        <v>#VALUE!</v>
      </c>
      <c r="AG73" s="8" t="e">
        <f t="shared" si="22"/>
        <v>#VALUE!</v>
      </c>
      <c r="AH73" s="50" t="str">
        <f t="shared" si="23"/>
        <v>TBD</v>
      </c>
      <c r="AI73" s="35" t="e">
        <f t="shared" si="24"/>
        <v>#VALUE!</v>
      </c>
      <c r="AJ73" s="35" t="e">
        <f t="shared" si="25"/>
        <v>#VALUE!</v>
      </c>
      <c r="AK73" s="50" t="str">
        <f t="shared" si="26"/>
        <v>TBD</v>
      </c>
    </row>
    <row r="74" spans="1:37" ht="20.100000000000001" customHeight="1" x14ac:dyDescent="0.2">
      <c r="A74" s="83">
        <f t="shared" si="41"/>
        <v>63</v>
      </c>
      <c r="B74" s="22"/>
      <c r="C74" s="24"/>
      <c r="D74" s="23"/>
      <c r="E74" s="23"/>
      <c r="F74" s="23"/>
      <c r="G74" s="51" t="str">
        <f t="shared" si="11"/>
        <v/>
      </c>
      <c r="H74" s="23"/>
      <c r="I74" s="23" t="s">
        <v>15</v>
      </c>
      <c r="J74" s="51" t="str">
        <f t="shared" si="12"/>
        <v/>
      </c>
      <c r="K74" s="52" t="str">
        <f t="shared" si="13"/>
        <v/>
      </c>
      <c r="L74" s="53" t="str">
        <f t="shared" si="30"/>
        <v/>
      </c>
      <c r="M74" s="46" t="str">
        <f t="shared" si="31"/>
        <v>TBD</v>
      </c>
      <c r="N74" s="46" t="e">
        <f t="shared" si="32"/>
        <v>#VALUE!</v>
      </c>
      <c r="O74" s="46" t="e">
        <f t="shared" si="33"/>
        <v>#VALUE!</v>
      </c>
      <c r="P74" s="46" t="e">
        <f t="shared" si="34"/>
        <v>#VALUE!</v>
      </c>
      <c r="Q74" s="46" t="e">
        <f t="shared" si="35"/>
        <v>#VALUE!</v>
      </c>
      <c r="R74" s="46" t="e">
        <f t="shared" si="36"/>
        <v>#VALUE!</v>
      </c>
      <c r="S74" s="46">
        <f t="shared" si="37"/>
        <v>0</v>
      </c>
      <c r="T74" s="46">
        <f t="shared" si="38"/>
        <v>0</v>
      </c>
      <c r="U74" s="46" t="str">
        <f t="shared" si="14"/>
        <v/>
      </c>
      <c r="V74" s="46" t="e">
        <f t="shared" si="39"/>
        <v>#N/A</v>
      </c>
      <c r="W74" s="33" t="e">
        <f t="shared" si="40"/>
        <v>#N/A</v>
      </c>
      <c r="X74" s="40" t="str">
        <f t="shared" si="15"/>
        <v/>
      </c>
      <c r="Y74" s="40" t="str">
        <f t="shared" si="16"/>
        <v/>
      </c>
      <c r="Z74" s="47" t="str">
        <f t="shared" si="17"/>
        <v/>
      </c>
      <c r="AA74" s="47" t="e">
        <f t="shared" si="29"/>
        <v>#N/A</v>
      </c>
      <c r="AB74" s="7" t="e">
        <f t="shared" si="18"/>
        <v>#N/A</v>
      </c>
      <c r="AC74" s="48" t="str">
        <f t="shared" si="28"/>
        <v/>
      </c>
      <c r="AD74" s="49" t="e">
        <f t="shared" si="19"/>
        <v>#N/A</v>
      </c>
      <c r="AE74" s="9" t="e">
        <f t="shared" si="20"/>
        <v>#N/A</v>
      </c>
      <c r="AF74" s="8" t="e">
        <f t="shared" si="21"/>
        <v>#VALUE!</v>
      </c>
      <c r="AG74" s="8" t="e">
        <f t="shared" si="22"/>
        <v>#VALUE!</v>
      </c>
      <c r="AH74" s="50" t="str">
        <f t="shared" si="23"/>
        <v>TBD</v>
      </c>
      <c r="AI74" s="35" t="e">
        <f t="shared" si="24"/>
        <v>#VALUE!</v>
      </c>
      <c r="AJ74" s="35" t="e">
        <f t="shared" si="25"/>
        <v>#VALUE!</v>
      </c>
      <c r="AK74" s="50" t="str">
        <f t="shared" si="26"/>
        <v>TBD</v>
      </c>
    </row>
    <row r="75" spans="1:37" ht="20.100000000000001" customHeight="1" x14ac:dyDescent="0.2">
      <c r="A75" s="83">
        <f t="shared" si="41"/>
        <v>64</v>
      </c>
      <c r="B75" s="22"/>
      <c r="C75" s="24"/>
      <c r="D75" s="23"/>
      <c r="E75" s="23"/>
      <c r="F75" s="23"/>
      <c r="G75" s="51" t="str">
        <f t="shared" si="11"/>
        <v/>
      </c>
      <c r="H75" s="23"/>
      <c r="I75" s="23" t="s">
        <v>15</v>
      </c>
      <c r="J75" s="51" t="str">
        <f t="shared" si="12"/>
        <v/>
      </c>
      <c r="K75" s="52" t="str">
        <f t="shared" si="13"/>
        <v/>
      </c>
      <c r="L75" s="53" t="str">
        <f t="shared" si="30"/>
        <v/>
      </c>
      <c r="M75" s="46" t="str">
        <f t="shared" si="31"/>
        <v>TBD</v>
      </c>
      <c r="N75" s="46" t="e">
        <f t="shared" si="32"/>
        <v>#VALUE!</v>
      </c>
      <c r="O75" s="46" t="e">
        <f t="shared" si="33"/>
        <v>#VALUE!</v>
      </c>
      <c r="P75" s="46" t="e">
        <f t="shared" si="34"/>
        <v>#VALUE!</v>
      </c>
      <c r="Q75" s="46" t="e">
        <f t="shared" si="35"/>
        <v>#VALUE!</v>
      </c>
      <c r="R75" s="46" t="e">
        <f t="shared" si="36"/>
        <v>#VALUE!</v>
      </c>
      <c r="S75" s="46">
        <f t="shared" si="37"/>
        <v>0</v>
      </c>
      <c r="T75" s="46">
        <f t="shared" si="38"/>
        <v>0</v>
      </c>
      <c r="U75" s="46" t="str">
        <f t="shared" si="14"/>
        <v/>
      </c>
      <c r="V75" s="46" t="e">
        <f t="shared" si="39"/>
        <v>#N/A</v>
      </c>
      <c r="W75" s="33" t="e">
        <f t="shared" si="40"/>
        <v>#N/A</v>
      </c>
      <c r="X75" s="40" t="str">
        <f t="shared" si="15"/>
        <v/>
      </c>
      <c r="Y75" s="40" t="str">
        <f t="shared" si="16"/>
        <v/>
      </c>
      <c r="Z75" s="47" t="str">
        <f t="shared" si="17"/>
        <v/>
      </c>
      <c r="AA75" s="47" t="e">
        <f t="shared" si="29"/>
        <v>#N/A</v>
      </c>
      <c r="AB75" s="7" t="e">
        <f t="shared" si="18"/>
        <v>#N/A</v>
      </c>
      <c r="AC75" s="48" t="str">
        <f t="shared" si="28"/>
        <v/>
      </c>
      <c r="AD75" s="49" t="e">
        <f t="shared" si="19"/>
        <v>#N/A</v>
      </c>
      <c r="AE75" s="9" t="e">
        <f t="shared" si="20"/>
        <v>#N/A</v>
      </c>
      <c r="AF75" s="8" t="e">
        <f t="shared" si="21"/>
        <v>#VALUE!</v>
      </c>
      <c r="AG75" s="8" t="e">
        <f t="shared" si="22"/>
        <v>#VALUE!</v>
      </c>
      <c r="AH75" s="50" t="str">
        <f t="shared" si="23"/>
        <v>TBD</v>
      </c>
      <c r="AI75" s="35" t="e">
        <f t="shared" si="24"/>
        <v>#VALUE!</v>
      </c>
      <c r="AJ75" s="35" t="e">
        <f t="shared" si="25"/>
        <v>#VALUE!</v>
      </c>
      <c r="AK75" s="50" t="str">
        <f t="shared" si="26"/>
        <v>TBD</v>
      </c>
    </row>
    <row r="76" spans="1:37" ht="20.100000000000001" customHeight="1" x14ac:dyDescent="0.2">
      <c r="A76" s="83">
        <f t="shared" si="41"/>
        <v>65</v>
      </c>
      <c r="B76" s="22"/>
      <c r="C76" s="24"/>
      <c r="D76" s="23"/>
      <c r="E76" s="23"/>
      <c r="F76" s="23"/>
      <c r="G76" s="51" t="str">
        <f t="shared" si="11"/>
        <v/>
      </c>
      <c r="H76" s="23"/>
      <c r="I76" s="23" t="s">
        <v>15</v>
      </c>
      <c r="J76" s="51" t="str">
        <f t="shared" si="12"/>
        <v/>
      </c>
      <c r="K76" s="52" t="str">
        <f t="shared" si="13"/>
        <v/>
      </c>
      <c r="L76" s="53" t="str">
        <f t="shared" ref="L76:L107" si="42">IF(G76="","",G76-$C$5)</f>
        <v/>
      </c>
      <c r="M76" s="46" t="str">
        <f t="shared" ref="M76:M107" si="43">$C$5</f>
        <v>TBD</v>
      </c>
      <c r="N76" s="46" t="e">
        <f t="shared" ref="N76:N107" si="44">M76-$H$2</f>
        <v>#VALUE!</v>
      </c>
      <c r="O76" s="46" t="e">
        <f t="shared" ref="O76:O107" si="45">M76+2*$C$6</f>
        <v>#VALUE!</v>
      </c>
      <c r="P76" s="46" t="e">
        <f t="shared" ref="P76:P107" si="46">M76-2*$C$6</f>
        <v>#VALUE!</v>
      </c>
      <c r="Q76" s="46" t="e">
        <f t="shared" ref="Q76:Q107" si="47">M76+3*$C$6</f>
        <v>#VALUE!</v>
      </c>
      <c r="R76" s="46" t="e">
        <f t="shared" ref="R76:R107" si="48">M76-3*$C$6</f>
        <v>#VALUE!</v>
      </c>
      <c r="S76" s="46">
        <f t="shared" ref="S76:S107" si="49">$H$2</f>
        <v>0</v>
      </c>
      <c r="T76" s="46">
        <f t="shared" ref="T76:T107" si="50">$H$3</f>
        <v>0</v>
      </c>
      <c r="U76" s="46" t="str">
        <f t="shared" si="14"/>
        <v/>
      </c>
      <c r="V76" s="46" t="e">
        <f t="shared" ref="V76:V107" si="51">IF(G76="",#N/A,IF(I76="Y",G76,#N/A))</f>
        <v>#N/A</v>
      </c>
      <c r="W76" s="33" t="e">
        <f t="shared" ref="W76:W107" si="52">IF(G76="",#N/A,IF(I76&lt;&gt;"y",G76,#N/A))</f>
        <v>#N/A</v>
      </c>
      <c r="X76" s="40" t="str">
        <f t="shared" si="15"/>
        <v/>
      </c>
      <c r="Y76" s="40" t="str">
        <f t="shared" si="16"/>
        <v/>
      </c>
      <c r="Z76" s="47" t="str">
        <f t="shared" si="17"/>
        <v/>
      </c>
      <c r="AA76" s="47" t="e">
        <f t="shared" si="29"/>
        <v>#N/A</v>
      </c>
      <c r="AB76" s="7" t="e">
        <f t="shared" si="18"/>
        <v>#N/A</v>
      </c>
      <c r="AC76" s="48" t="str">
        <f t="shared" si="28"/>
        <v/>
      </c>
      <c r="AD76" s="49" t="e">
        <f t="shared" si="19"/>
        <v>#N/A</v>
      </c>
      <c r="AE76" s="9" t="e">
        <f t="shared" si="20"/>
        <v>#N/A</v>
      </c>
      <c r="AF76" s="8" t="e">
        <f t="shared" si="21"/>
        <v>#VALUE!</v>
      </c>
      <c r="AG76" s="8" t="e">
        <f t="shared" si="22"/>
        <v>#VALUE!</v>
      </c>
      <c r="AH76" s="50" t="str">
        <f t="shared" si="23"/>
        <v>TBD</v>
      </c>
      <c r="AI76" s="35" t="e">
        <f t="shared" si="24"/>
        <v>#VALUE!</v>
      </c>
      <c r="AJ76" s="35" t="e">
        <f t="shared" si="25"/>
        <v>#VALUE!</v>
      </c>
      <c r="AK76" s="50" t="str">
        <f t="shared" si="26"/>
        <v>TBD</v>
      </c>
    </row>
    <row r="77" spans="1:37" ht="20.100000000000001" customHeight="1" x14ac:dyDescent="0.2">
      <c r="A77" s="83">
        <f t="shared" si="41"/>
        <v>66</v>
      </c>
      <c r="B77" s="22"/>
      <c r="C77" s="24"/>
      <c r="D77" s="23"/>
      <c r="E77" s="23"/>
      <c r="F77" s="23"/>
      <c r="G77" s="51" t="str">
        <f t="shared" ref="G77:G115" si="53">IF(E77="","",IF(F77="","",AVERAGE(E77:F77)))</f>
        <v/>
      </c>
      <c r="H77" s="23"/>
      <c r="I77" s="23" t="s">
        <v>15</v>
      </c>
      <c r="J77" s="51" t="str">
        <f t="shared" ref="J77:J115" si="54">IF(E77="","",IF(F77="","",ABS(E77-F77)))</f>
        <v/>
      </c>
      <c r="K77" s="52" t="str">
        <f t="shared" ref="K77:K115" si="55">IF(E77="","",IF(F77="","",STDEV(E77:F77)))</f>
        <v/>
      </c>
      <c r="L77" s="53" t="str">
        <f t="shared" si="42"/>
        <v/>
      </c>
      <c r="M77" s="46" t="str">
        <f t="shared" si="43"/>
        <v>TBD</v>
      </c>
      <c r="N77" s="46" t="e">
        <f t="shared" si="44"/>
        <v>#VALUE!</v>
      </c>
      <c r="O77" s="46" t="e">
        <f t="shared" si="45"/>
        <v>#VALUE!</v>
      </c>
      <c r="P77" s="46" t="e">
        <f t="shared" si="46"/>
        <v>#VALUE!</v>
      </c>
      <c r="Q77" s="46" t="e">
        <f t="shared" si="47"/>
        <v>#VALUE!</v>
      </c>
      <c r="R77" s="46" t="e">
        <f t="shared" si="48"/>
        <v>#VALUE!</v>
      </c>
      <c r="S77" s="46">
        <f t="shared" si="49"/>
        <v>0</v>
      </c>
      <c r="T77" s="46">
        <f t="shared" si="50"/>
        <v>0</v>
      </c>
      <c r="U77" s="46" t="str">
        <f t="shared" ref="U77:U115" si="56">IF(G77="","",IF(I77="","",(IF(I77="Y",G77,""))))</f>
        <v/>
      </c>
      <c r="V77" s="46" t="e">
        <f t="shared" si="51"/>
        <v>#N/A</v>
      </c>
      <c r="W77" s="33" t="e">
        <f t="shared" si="52"/>
        <v>#N/A</v>
      </c>
      <c r="X77" s="40" t="str">
        <f t="shared" ref="X77:X115" si="57">IF(E77="","",IF(I77="","",(IF(I77="Y",E77,""))))</f>
        <v/>
      </c>
      <c r="Y77" s="40" t="str">
        <f t="shared" ref="Y77:Y115" si="58">IF(F77="","",IF(I77="","",(IF(I77="Y",F77,""))))</f>
        <v/>
      </c>
      <c r="Z77" s="47" t="str">
        <f t="shared" ref="Z77:Z115" si="59">IF(J77="","",IF(I77="","",(IF(I77="Y",J77,""))))</f>
        <v/>
      </c>
      <c r="AA77" s="47" t="e">
        <f t="shared" si="29"/>
        <v>#N/A</v>
      </c>
      <c r="AB77" s="7" t="e">
        <f t="shared" ref="AB77:AB115" si="60">IF(J77="",#N/A,IF(I77&lt;&gt;"y",J77,#N/A))</f>
        <v>#N/A</v>
      </c>
      <c r="AC77" s="48" t="str">
        <f t="shared" si="28"/>
        <v/>
      </c>
      <c r="AD77" s="49" t="e">
        <f t="shared" ref="AD77:AD115" si="61">IF(K77="",#N/A,IF(I77="Y",K77,#N/A))</f>
        <v>#N/A</v>
      </c>
      <c r="AE77" s="9" t="e">
        <f t="shared" ref="AE77:AE115" si="62">IF(K77="",#N/A,IF(I77&lt;&gt;"y",K77,#N/A))</f>
        <v>#N/A</v>
      </c>
      <c r="AF77" s="8" t="e">
        <f t="shared" ref="AF77:AF115" si="63">3*$C$8</f>
        <v>#VALUE!</v>
      </c>
      <c r="AG77" s="8" t="e">
        <f t="shared" ref="AG77:AG115" si="64">2*$C$8</f>
        <v>#VALUE!</v>
      </c>
      <c r="AH77" s="50" t="str">
        <f t="shared" ref="AH77:AH115" si="65">$C$8</f>
        <v>TBD</v>
      </c>
      <c r="AI77" s="35" t="e">
        <f t="shared" ref="AI77:AI115" si="66">3.267*$C$7</f>
        <v>#VALUE!</v>
      </c>
      <c r="AJ77" s="35" t="e">
        <f t="shared" ref="AJ77:AJ115" si="67">2.512*$C$7</f>
        <v>#VALUE!</v>
      </c>
      <c r="AK77" s="50" t="str">
        <f t="shared" ref="AK77:AK115" si="68">$C$7</f>
        <v>TBD</v>
      </c>
    </row>
    <row r="78" spans="1:37" ht="20.100000000000001" customHeight="1" x14ac:dyDescent="0.2">
      <c r="A78" s="83">
        <f t="shared" si="41"/>
        <v>67</v>
      </c>
      <c r="B78" s="22"/>
      <c r="C78" s="24"/>
      <c r="D78" s="23"/>
      <c r="E78" s="23"/>
      <c r="F78" s="23"/>
      <c r="G78" s="51" t="str">
        <f t="shared" si="53"/>
        <v/>
      </c>
      <c r="H78" s="23"/>
      <c r="I78" s="23" t="s">
        <v>15</v>
      </c>
      <c r="J78" s="51" t="str">
        <f t="shared" si="54"/>
        <v/>
      </c>
      <c r="K78" s="52" t="str">
        <f t="shared" si="55"/>
        <v/>
      </c>
      <c r="L78" s="53" t="str">
        <f t="shared" si="42"/>
        <v/>
      </c>
      <c r="M78" s="46" t="str">
        <f t="shared" si="43"/>
        <v>TBD</v>
      </c>
      <c r="N78" s="46" t="e">
        <f t="shared" si="44"/>
        <v>#VALUE!</v>
      </c>
      <c r="O78" s="46" t="e">
        <f t="shared" si="45"/>
        <v>#VALUE!</v>
      </c>
      <c r="P78" s="46" t="e">
        <f t="shared" si="46"/>
        <v>#VALUE!</v>
      </c>
      <c r="Q78" s="46" t="e">
        <f t="shared" si="47"/>
        <v>#VALUE!</v>
      </c>
      <c r="R78" s="46" t="e">
        <f t="shared" si="48"/>
        <v>#VALUE!</v>
      </c>
      <c r="S78" s="46">
        <f t="shared" si="49"/>
        <v>0</v>
      </c>
      <c r="T78" s="46">
        <f t="shared" si="50"/>
        <v>0</v>
      </c>
      <c r="U78" s="46" t="str">
        <f t="shared" si="56"/>
        <v/>
      </c>
      <c r="V78" s="46" t="e">
        <f t="shared" si="51"/>
        <v>#N/A</v>
      </c>
      <c r="W78" s="33" t="e">
        <f t="shared" si="52"/>
        <v>#N/A</v>
      </c>
      <c r="X78" s="40" t="str">
        <f t="shared" si="57"/>
        <v/>
      </c>
      <c r="Y78" s="40" t="str">
        <f t="shared" si="58"/>
        <v/>
      </c>
      <c r="Z78" s="47" t="str">
        <f t="shared" si="59"/>
        <v/>
      </c>
      <c r="AA78" s="47" t="e">
        <f t="shared" si="29"/>
        <v>#N/A</v>
      </c>
      <c r="AB78" s="7" t="e">
        <f t="shared" si="60"/>
        <v>#N/A</v>
      </c>
      <c r="AC78" s="48" t="str">
        <f t="shared" ref="AC78:AC115" si="69">IF(X78="","",STDEV(X78:Y78))</f>
        <v/>
      </c>
      <c r="AD78" s="49" t="e">
        <f t="shared" si="61"/>
        <v>#N/A</v>
      </c>
      <c r="AE78" s="9" t="e">
        <f t="shared" si="62"/>
        <v>#N/A</v>
      </c>
      <c r="AF78" s="8" t="e">
        <f t="shared" si="63"/>
        <v>#VALUE!</v>
      </c>
      <c r="AG78" s="8" t="e">
        <f t="shared" si="64"/>
        <v>#VALUE!</v>
      </c>
      <c r="AH78" s="50" t="str">
        <f t="shared" si="65"/>
        <v>TBD</v>
      </c>
      <c r="AI78" s="35" t="e">
        <f t="shared" si="66"/>
        <v>#VALUE!</v>
      </c>
      <c r="AJ78" s="35" t="e">
        <f t="shared" si="67"/>
        <v>#VALUE!</v>
      </c>
      <c r="AK78" s="50" t="str">
        <f t="shared" si="68"/>
        <v>TBD</v>
      </c>
    </row>
    <row r="79" spans="1:37" ht="20.100000000000001" customHeight="1" x14ac:dyDescent="0.2">
      <c r="A79" s="83">
        <f t="shared" si="41"/>
        <v>68</v>
      </c>
      <c r="B79" s="22"/>
      <c r="C79" s="24"/>
      <c r="D79" s="23"/>
      <c r="E79" s="23"/>
      <c r="F79" s="23"/>
      <c r="G79" s="51" t="str">
        <f t="shared" si="53"/>
        <v/>
      </c>
      <c r="H79" s="23"/>
      <c r="I79" s="23" t="s">
        <v>15</v>
      </c>
      <c r="J79" s="51" t="str">
        <f t="shared" si="54"/>
        <v/>
      </c>
      <c r="K79" s="52" t="str">
        <f t="shared" si="55"/>
        <v/>
      </c>
      <c r="L79" s="53" t="str">
        <f t="shared" si="42"/>
        <v/>
      </c>
      <c r="M79" s="46" t="str">
        <f t="shared" si="43"/>
        <v>TBD</v>
      </c>
      <c r="N79" s="46" t="e">
        <f t="shared" si="44"/>
        <v>#VALUE!</v>
      </c>
      <c r="O79" s="46" t="e">
        <f t="shared" si="45"/>
        <v>#VALUE!</v>
      </c>
      <c r="P79" s="46" t="e">
        <f t="shared" si="46"/>
        <v>#VALUE!</v>
      </c>
      <c r="Q79" s="46" t="e">
        <f t="shared" si="47"/>
        <v>#VALUE!</v>
      </c>
      <c r="R79" s="46" t="e">
        <f t="shared" si="48"/>
        <v>#VALUE!</v>
      </c>
      <c r="S79" s="46">
        <f t="shared" si="49"/>
        <v>0</v>
      </c>
      <c r="T79" s="46">
        <f t="shared" si="50"/>
        <v>0</v>
      </c>
      <c r="U79" s="46" t="str">
        <f t="shared" si="56"/>
        <v/>
      </c>
      <c r="V79" s="46" t="e">
        <f t="shared" si="51"/>
        <v>#N/A</v>
      </c>
      <c r="W79" s="33" t="e">
        <f t="shared" si="52"/>
        <v>#N/A</v>
      </c>
      <c r="X79" s="40" t="str">
        <f t="shared" si="57"/>
        <v/>
      </c>
      <c r="Y79" s="40" t="str">
        <f t="shared" si="58"/>
        <v/>
      </c>
      <c r="Z79" s="47" t="str">
        <f t="shared" si="59"/>
        <v/>
      </c>
      <c r="AA79" s="47" t="e">
        <f t="shared" si="29"/>
        <v>#N/A</v>
      </c>
      <c r="AB79" s="7" t="e">
        <f t="shared" si="60"/>
        <v>#N/A</v>
      </c>
      <c r="AC79" s="48" t="str">
        <f t="shared" si="69"/>
        <v/>
      </c>
      <c r="AD79" s="49" t="e">
        <f t="shared" si="61"/>
        <v>#N/A</v>
      </c>
      <c r="AE79" s="9" t="e">
        <f t="shared" si="62"/>
        <v>#N/A</v>
      </c>
      <c r="AF79" s="8" t="e">
        <f t="shared" si="63"/>
        <v>#VALUE!</v>
      </c>
      <c r="AG79" s="8" t="e">
        <f t="shared" si="64"/>
        <v>#VALUE!</v>
      </c>
      <c r="AH79" s="50" t="str">
        <f t="shared" si="65"/>
        <v>TBD</v>
      </c>
      <c r="AI79" s="35" t="e">
        <f t="shared" si="66"/>
        <v>#VALUE!</v>
      </c>
      <c r="AJ79" s="35" t="e">
        <f t="shared" si="67"/>
        <v>#VALUE!</v>
      </c>
      <c r="AK79" s="50" t="str">
        <f t="shared" si="68"/>
        <v>TBD</v>
      </c>
    </row>
    <row r="80" spans="1:37" ht="20.100000000000001" customHeight="1" x14ac:dyDescent="0.2">
      <c r="A80" s="83">
        <f t="shared" si="41"/>
        <v>69</v>
      </c>
      <c r="B80" s="22"/>
      <c r="C80" s="24"/>
      <c r="D80" s="23"/>
      <c r="E80" s="23"/>
      <c r="F80" s="23"/>
      <c r="G80" s="51" t="str">
        <f t="shared" si="53"/>
        <v/>
      </c>
      <c r="H80" s="23"/>
      <c r="I80" s="23" t="s">
        <v>15</v>
      </c>
      <c r="J80" s="51" t="str">
        <f t="shared" si="54"/>
        <v/>
      </c>
      <c r="K80" s="52" t="str">
        <f t="shared" si="55"/>
        <v/>
      </c>
      <c r="L80" s="53" t="str">
        <f t="shared" si="42"/>
        <v/>
      </c>
      <c r="M80" s="46" t="str">
        <f t="shared" si="43"/>
        <v>TBD</v>
      </c>
      <c r="N80" s="46" t="e">
        <f t="shared" si="44"/>
        <v>#VALUE!</v>
      </c>
      <c r="O80" s="46" t="e">
        <f t="shared" si="45"/>
        <v>#VALUE!</v>
      </c>
      <c r="P80" s="46" t="e">
        <f t="shared" si="46"/>
        <v>#VALUE!</v>
      </c>
      <c r="Q80" s="46" t="e">
        <f t="shared" si="47"/>
        <v>#VALUE!</v>
      </c>
      <c r="R80" s="46" t="e">
        <f t="shared" si="48"/>
        <v>#VALUE!</v>
      </c>
      <c r="S80" s="46">
        <f t="shared" si="49"/>
        <v>0</v>
      </c>
      <c r="T80" s="46">
        <f t="shared" si="50"/>
        <v>0</v>
      </c>
      <c r="U80" s="46" t="str">
        <f t="shared" si="56"/>
        <v/>
      </c>
      <c r="V80" s="46" t="e">
        <f t="shared" si="51"/>
        <v>#N/A</v>
      </c>
      <c r="W80" s="33" t="e">
        <f t="shared" si="52"/>
        <v>#N/A</v>
      </c>
      <c r="X80" s="40" t="str">
        <f t="shared" si="57"/>
        <v/>
      </c>
      <c r="Y80" s="40" t="str">
        <f t="shared" si="58"/>
        <v/>
      </c>
      <c r="Z80" s="47" t="str">
        <f t="shared" si="59"/>
        <v/>
      </c>
      <c r="AA80" s="47" t="e">
        <f t="shared" ref="AA80:AA115" si="70">IF(J80="",#N/A,IF(I80="Y",J80,#N/A))</f>
        <v>#N/A</v>
      </c>
      <c r="AB80" s="7" t="e">
        <f t="shared" si="60"/>
        <v>#N/A</v>
      </c>
      <c r="AC80" s="48" t="str">
        <f t="shared" si="69"/>
        <v/>
      </c>
      <c r="AD80" s="49" t="e">
        <f t="shared" si="61"/>
        <v>#N/A</v>
      </c>
      <c r="AE80" s="9" t="e">
        <f t="shared" si="62"/>
        <v>#N/A</v>
      </c>
      <c r="AF80" s="8" t="e">
        <f t="shared" si="63"/>
        <v>#VALUE!</v>
      </c>
      <c r="AG80" s="8" t="e">
        <f t="shared" si="64"/>
        <v>#VALUE!</v>
      </c>
      <c r="AH80" s="50" t="str">
        <f t="shared" si="65"/>
        <v>TBD</v>
      </c>
      <c r="AI80" s="35" t="e">
        <f t="shared" si="66"/>
        <v>#VALUE!</v>
      </c>
      <c r="AJ80" s="35" t="e">
        <f t="shared" si="67"/>
        <v>#VALUE!</v>
      </c>
      <c r="AK80" s="50" t="str">
        <f t="shared" si="68"/>
        <v>TBD</v>
      </c>
    </row>
    <row r="81" spans="1:37" ht="20.100000000000001" customHeight="1" x14ac:dyDescent="0.2">
      <c r="A81" s="83">
        <f t="shared" si="41"/>
        <v>70</v>
      </c>
      <c r="B81" s="22"/>
      <c r="C81" s="24"/>
      <c r="D81" s="23"/>
      <c r="E81" s="23"/>
      <c r="F81" s="23"/>
      <c r="G81" s="51" t="str">
        <f t="shared" si="53"/>
        <v/>
      </c>
      <c r="H81" s="23"/>
      <c r="I81" s="23" t="s">
        <v>15</v>
      </c>
      <c r="J81" s="51" t="str">
        <f t="shared" si="54"/>
        <v/>
      </c>
      <c r="K81" s="52" t="str">
        <f t="shared" si="55"/>
        <v/>
      </c>
      <c r="L81" s="53" t="str">
        <f t="shared" si="42"/>
        <v/>
      </c>
      <c r="M81" s="46" t="str">
        <f t="shared" si="43"/>
        <v>TBD</v>
      </c>
      <c r="N81" s="46" t="e">
        <f t="shared" si="44"/>
        <v>#VALUE!</v>
      </c>
      <c r="O81" s="46" t="e">
        <f t="shared" si="45"/>
        <v>#VALUE!</v>
      </c>
      <c r="P81" s="46" t="e">
        <f t="shared" si="46"/>
        <v>#VALUE!</v>
      </c>
      <c r="Q81" s="46" t="e">
        <f t="shared" si="47"/>
        <v>#VALUE!</v>
      </c>
      <c r="R81" s="46" t="e">
        <f t="shared" si="48"/>
        <v>#VALUE!</v>
      </c>
      <c r="S81" s="46">
        <f t="shared" si="49"/>
        <v>0</v>
      </c>
      <c r="T81" s="46">
        <f t="shared" si="50"/>
        <v>0</v>
      </c>
      <c r="U81" s="46" t="str">
        <f t="shared" si="56"/>
        <v/>
      </c>
      <c r="V81" s="46" t="e">
        <f t="shared" si="51"/>
        <v>#N/A</v>
      </c>
      <c r="W81" s="33" t="e">
        <f t="shared" si="52"/>
        <v>#N/A</v>
      </c>
      <c r="X81" s="40" t="str">
        <f t="shared" si="57"/>
        <v/>
      </c>
      <c r="Y81" s="40" t="str">
        <f t="shared" si="58"/>
        <v/>
      </c>
      <c r="Z81" s="47" t="str">
        <f t="shared" si="59"/>
        <v/>
      </c>
      <c r="AA81" s="47" t="e">
        <f t="shared" si="70"/>
        <v>#N/A</v>
      </c>
      <c r="AB81" s="7" t="e">
        <f t="shared" si="60"/>
        <v>#N/A</v>
      </c>
      <c r="AC81" s="48" t="str">
        <f t="shared" si="69"/>
        <v/>
      </c>
      <c r="AD81" s="49" t="e">
        <f t="shared" si="61"/>
        <v>#N/A</v>
      </c>
      <c r="AE81" s="9" t="e">
        <f t="shared" si="62"/>
        <v>#N/A</v>
      </c>
      <c r="AF81" s="8" t="e">
        <f t="shared" si="63"/>
        <v>#VALUE!</v>
      </c>
      <c r="AG81" s="8" t="e">
        <f t="shared" si="64"/>
        <v>#VALUE!</v>
      </c>
      <c r="AH81" s="50" t="str">
        <f t="shared" si="65"/>
        <v>TBD</v>
      </c>
      <c r="AI81" s="35" t="e">
        <f t="shared" si="66"/>
        <v>#VALUE!</v>
      </c>
      <c r="AJ81" s="35" t="e">
        <f t="shared" si="67"/>
        <v>#VALUE!</v>
      </c>
      <c r="AK81" s="50" t="str">
        <f t="shared" si="68"/>
        <v>TBD</v>
      </c>
    </row>
    <row r="82" spans="1:37" ht="20.100000000000001" customHeight="1" x14ac:dyDescent="0.2">
      <c r="A82" s="83">
        <f t="shared" si="41"/>
        <v>71</v>
      </c>
      <c r="B82" s="22"/>
      <c r="C82" s="24"/>
      <c r="D82" s="23"/>
      <c r="E82" s="23"/>
      <c r="F82" s="23"/>
      <c r="G82" s="51" t="str">
        <f t="shared" si="53"/>
        <v/>
      </c>
      <c r="H82" s="23"/>
      <c r="I82" s="23" t="s">
        <v>15</v>
      </c>
      <c r="J82" s="51" t="str">
        <f t="shared" si="54"/>
        <v/>
      </c>
      <c r="K82" s="52" t="str">
        <f t="shared" si="55"/>
        <v/>
      </c>
      <c r="L82" s="53" t="str">
        <f t="shared" si="42"/>
        <v/>
      </c>
      <c r="M82" s="46" t="str">
        <f t="shared" si="43"/>
        <v>TBD</v>
      </c>
      <c r="N82" s="46" t="e">
        <f t="shared" si="44"/>
        <v>#VALUE!</v>
      </c>
      <c r="O82" s="46" t="e">
        <f t="shared" si="45"/>
        <v>#VALUE!</v>
      </c>
      <c r="P82" s="46" t="e">
        <f t="shared" si="46"/>
        <v>#VALUE!</v>
      </c>
      <c r="Q82" s="46" t="e">
        <f t="shared" si="47"/>
        <v>#VALUE!</v>
      </c>
      <c r="R82" s="46" t="e">
        <f t="shared" si="48"/>
        <v>#VALUE!</v>
      </c>
      <c r="S82" s="46">
        <f t="shared" si="49"/>
        <v>0</v>
      </c>
      <c r="T82" s="46">
        <f t="shared" si="50"/>
        <v>0</v>
      </c>
      <c r="U82" s="46" t="str">
        <f t="shared" si="56"/>
        <v/>
      </c>
      <c r="V82" s="46" t="e">
        <f t="shared" si="51"/>
        <v>#N/A</v>
      </c>
      <c r="W82" s="33" t="e">
        <f t="shared" si="52"/>
        <v>#N/A</v>
      </c>
      <c r="X82" s="40" t="str">
        <f t="shared" si="57"/>
        <v/>
      </c>
      <c r="Y82" s="40" t="str">
        <f t="shared" si="58"/>
        <v/>
      </c>
      <c r="Z82" s="47" t="str">
        <f t="shared" si="59"/>
        <v/>
      </c>
      <c r="AA82" s="47" t="e">
        <f t="shared" si="70"/>
        <v>#N/A</v>
      </c>
      <c r="AB82" s="7" t="e">
        <f t="shared" si="60"/>
        <v>#N/A</v>
      </c>
      <c r="AC82" s="48" t="str">
        <f t="shared" si="69"/>
        <v/>
      </c>
      <c r="AD82" s="49" t="e">
        <f t="shared" si="61"/>
        <v>#N/A</v>
      </c>
      <c r="AE82" s="9" t="e">
        <f t="shared" si="62"/>
        <v>#N/A</v>
      </c>
      <c r="AF82" s="8" t="e">
        <f t="shared" si="63"/>
        <v>#VALUE!</v>
      </c>
      <c r="AG82" s="8" t="e">
        <f t="shared" si="64"/>
        <v>#VALUE!</v>
      </c>
      <c r="AH82" s="50" t="str">
        <f t="shared" si="65"/>
        <v>TBD</v>
      </c>
      <c r="AI82" s="35" t="e">
        <f t="shared" si="66"/>
        <v>#VALUE!</v>
      </c>
      <c r="AJ82" s="35" t="e">
        <f t="shared" si="67"/>
        <v>#VALUE!</v>
      </c>
      <c r="AK82" s="50" t="str">
        <f t="shared" si="68"/>
        <v>TBD</v>
      </c>
    </row>
    <row r="83" spans="1:37" ht="20.100000000000001" customHeight="1" x14ac:dyDescent="0.2">
      <c r="A83" s="83">
        <f t="shared" si="41"/>
        <v>72</v>
      </c>
      <c r="B83" s="22"/>
      <c r="C83" s="24"/>
      <c r="D83" s="23"/>
      <c r="E83" s="23"/>
      <c r="F83" s="23"/>
      <c r="G83" s="51" t="str">
        <f t="shared" si="53"/>
        <v/>
      </c>
      <c r="H83" s="23"/>
      <c r="I83" s="23" t="s">
        <v>15</v>
      </c>
      <c r="J83" s="51" t="str">
        <f t="shared" si="54"/>
        <v/>
      </c>
      <c r="K83" s="52" t="str">
        <f t="shared" si="55"/>
        <v/>
      </c>
      <c r="L83" s="53" t="str">
        <f t="shared" si="42"/>
        <v/>
      </c>
      <c r="M83" s="46" t="str">
        <f t="shared" si="43"/>
        <v>TBD</v>
      </c>
      <c r="N83" s="46" t="e">
        <f t="shared" si="44"/>
        <v>#VALUE!</v>
      </c>
      <c r="O83" s="46" t="e">
        <f t="shared" si="45"/>
        <v>#VALUE!</v>
      </c>
      <c r="P83" s="46" t="e">
        <f t="shared" si="46"/>
        <v>#VALUE!</v>
      </c>
      <c r="Q83" s="46" t="e">
        <f t="shared" si="47"/>
        <v>#VALUE!</v>
      </c>
      <c r="R83" s="46" t="e">
        <f t="shared" si="48"/>
        <v>#VALUE!</v>
      </c>
      <c r="S83" s="46">
        <f t="shared" si="49"/>
        <v>0</v>
      </c>
      <c r="T83" s="46">
        <f t="shared" si="50"/>
        <v>0</v>
      </c>
      <c r="U83" s="46" t="str">
        <f t="shared" si="56"/>
        <v/>
      </c>
      <c r="V83" s="46" t="e">
        <f t="shared" si="51"/>
        <v>#N/A</v>
      </c>
      <c r="W83" s="33" t="e">
        <f t="shared" si="52"/>
        <v>#N/A</v>
      </c>
      <c r="X83" s="40" t="str">
        <f t="shared" si="57"/>
        <v/>
      </c>
      <c r="Y83" s="40" t="str">
        <f t="shared" si="58"/>
        <v/>
      </c>
      <c r="Z83" s="47" t="str">
        <f t="shared" si="59"/>
        <v/>
      </c>
      <c r="AA83" s="47" t="e">
        <f t="shared" si="70"/>
        <v>#N/A</v>
      </c>
      <c r="AB83" s="7" t="e">
        <f t="shared" si="60"/>
        <v>#N/A</v>
      </c>
      <c r="AC83" s="48" t="str">
        <f t="shared" si="69"/>
        <v/>
      </c>
      <c r="AD83" s="49" t="e">
        <f t="shared" si="61"/>
        <v>#N/A</v>
      </c>
      <c r="AE83" s="9" t="e">
        <f t="shared" si="62"/>
        <v>#N/A</v>
      </c>
      <c r="AF83" s="8" t="e">
        <f t="shared" si="63"/>
        <v>#VALUE!</v>
      </c>
      <c r="AG83" s="8" t="e">
        <f t="shared" si="64"/>
        <v>#VALUE!</v>
      </c>
      <c r="AH83" s="50" t="str">
        <f t="shared" si="65"/>
        <v>TBD</v>
      </c>
      <c r="AI83" s="35" t="e">
        <f t="shared" si="66"/>
        <v>#VALUE!</v>
      </c>
      <c r="AJ83" s="35" t="e">
        <f t="shared" si="67"/>
        <v>#VALUE!</v>
      </c>
      <c r="AK83" s="50" t="str">
        <f t="shared" si="68"/>
        <v>TBD</v>
      </c>
    </row>
    <row r="84" spans="1:37" ht="20.100000000000001" customHeight="1" x14ac:dyDescent="0.2">
      <c r="A84" s="83">
        <f t="shared" si="41"/>
        <v>73</v>
      </c>
      <c r="B84" s="22"/>
      <c r="C84" s="24"/>
      <c r="D84" s="23"/>
      <c r="E84" s="23"/>
      <c r="F84" s="23"/>
      <c r="G84" s="51" t="str">
        <f t="shared" si="53"/>
        <v/>
      </c>
      <c r="H84" s="23"/>
      <c r="I84" s="23" t="s">
        <v>15</v>
      </c>
      <c r="J84" s="51" t="str">
        <f t="shared" si="54"/>
        <v/>
      </c>
      <c r="K84" s="52" t="str">
        <f t="shared" si="55"/>
        <v/>
      </c>
      <c r="L84" s="53" t="str">
        <f t="shared" si="42"/>
        <v/>
      </c>
      <c r="M84" s="46" t="str">
        <f t="shared" si="43"/>
        <v>TBD</v>
      </c>
      <c r="N84" s="46" t="e">
        <f t="shared" si="44"/>
        <v>#VALUE!</v>
      </c>
      <c r="O84" s="46" t="e">
        <f t="shared" si="45"/>
        <v>#VALUE!</v>
      </c>
      <c r="P84" s="46" t="e">
        <f t="shared" si="46"/>
        <v>#VALUE!</v>
      </c>
      <c r="Q84" s="46" t="e">
        <f t="shared" si="47"/>
        <v>#VALUE!</v>
      </c>
      <c r="R84" s="46" t="e">
        <f t="shared" si="48"/>
        <v>#VALUE!</v>
      </c>
      <c r="S84" s="46">
        <f t="shared" si="49"/>
        <v>0</v>
      </c>
      <c r="T84" s="46">
        <f t="shared" si="50"/>
        <v>0</v>
      </c>
      <c r="U84" s="46" t="str">
        <f t="shared" si="56"/>
        <v/>
      </c>
      <c r="V84" s="46" t="e">
        <f t="shared" si="51"/>
        <v>#N/A</v>
      </c>
      <c r="W84" s="33" t="e">
        <f t="shared" si="52"/>
        <v>#N/A</v>
      </c>
      <c r="X84" s="40" t="str">
        <f t="shared" si="57"/>
        <v/>
      </c>
      <c r="Y84" s="40" t="str">
        <f t="shared" si="58"/>
        <v/>
      </c>
      <c r="Z84" s="47" t="str">
        <f t="shared" si="59"/>
        <v/>
      </c>
      <c r="AA84" s="47" t="e">
        <f t="shared" si="70"/>
        <v>#N/A</v>
      </c>
      <c r="AB84" s="7" t="e">
        <f t="shared" si="60"/>
        <v>#N/A</v>
      </c>
      <c r="AC84" s="48" t="str">
        <f t="shared" si="69"/>
        <v/>
      </c>
      <c r="AD84" s="49" t="e">
        <f t="shared" si="61"/>
        <v>#N/A</v>
      </c>
      <c r="AE84" s="9" t="e">
        <f t="shared" si="62"/>
        <v>#N/A</v>
      </c>
      <c r="AF84" s="8" t="e">
        <f t="shared" si="63"/>
        <v>#VALUE!</v>
      </c>
      <c r="AG84" s="8" t="e">
        <f t="shared" si="64"/>
        <v>#VALUE!</v>
      </c>
      <c r="AH84" s="50" t="str">
        <f t="shared" si="65"/>
        <v>TBD</v>
      </c>
      <c r="AI84" s="35" t="e">
        <f t="shared" si="66"/>
        <v>#VALUE!</v>
      </c>
      <c r="AJ84" s="35" t="e">
        <f t="shared" si="67"/>
        <v>#VALUE!</v>
      </c>
      <c r="AK84" s="50" t="str">
        <f t="shared" si="68"/>
        <v>TBD</v>
      </c>
    </row>
    <row r="85" spans="1:37" ht="20.100000000000001" customHeight="1" x14ac:dyDescent="0.2">
      <c r="A85" s="83">
        <f t="shared" si="41"/>
        <v>74</v>
      </c>
      <c r="B85" s="22"/>
      <c r="C85" s="24"/>
      <c r="D85" s="23"/>
      <c r="E85" s="23"/>
      <c r="F85" s="23"/>
      <c r="G85" s="51" t="str">
        <f t="shared" si="53"/>
        <v/>
      </c>
      <c r="H85" s="23"/>
      <c r="I85" s="23" t="s">
        <v>15</v>
      </c>
      <c r="J85" s="51" t="str">
        <f t="shared" si="54"/>
        <v/>
      </c>
      <c r="K85" s="52" t="str">
        <f t="shared" si="55"/>
        <v/>
      </c>
      <c r="L85" s="53" t="str">
        <f t="shared" si="42"/>
        <v/>
      </c>
      <c r="M85" s="46" t="str">
        <f t="shared" si="43"/>
        <v>TBD</v>
      </c>
      <c r="N85" s="46" t="e">
        <f t="shared" si="44"/>
        <v>#VALUE!</v>
      </c>
      <c r="O85" s="46" t="e">
        <f t="shared" si="45"/>
        <v>#VALUE!</v>
      </c>
      <c r="P85" s="46" t="e">
        <f t="shared" si="46"/>
        <v>#VALUE!</v>
      </c>
      <c r="Q85" s="46" t="e">
        <f t="shared" si="47"/>
        <v>#VALUE!</v>
      </c>
      <c r="R85" s="46" t="e">
        <f t="shared" si="48"/>
        <v>#VALUE!</v>
      </c>
      <c r="S85" s="46">
        <f t="shared" si="49"/>
        <v>0</v>
      </c>
      <c r="T85" s="46">
        <f t="shared" si="50"/>
        <v>0</v>
      </c>
      <c r="U85" s="46" t="str">
        <f t="shared" si="56"/>
        <v/>
      </c>
      <c r="V85" s="46" t="e">
        <f t="shared" si="51"/>
        <v>#N/A</v>
      </c>
      <c r="W85" s="33" t="e">
        <f t="shared" si="52"/>
        <v>#N/A</v>
      </c>
      <c r="X85" s="40" t="str">
        <f t="shared" si="57"/>
        <v/>
      </c>
      <c r="Y85" s="40" t="str">
        <f t="shared" si="58"/>
        <v/>
      </c>
      <c r="Z85" s="47" t="str">
        <f t="shared" si="59"/>
        <v/>
      </c>
      <c r="AA85" s="47" t="e">
        <f t="shared" si="70"/>
        <v>#N/A</v>
      </c>
      <c r="AB85" s="7" t="e">
        <f t="shared" si="60"/>
        <v>#N/A</v>
      </c>
      <c r="AC85" s="48" t="str">
        <f t="shared" si="69"/>
        <v/>
      </c>
      <c r="AD85" s="49" t="e">
        <f t="shared" si="61"/>
        <v>#N/A</v>
      </c>
      <c r="AE85" s="9" t="e">
        <f t="shared" si="62"/>
        <v>#N/A</v>
      </c>
      <c r="AF85" s="8" t="e">
        <f t="shared" si="63"/>
        <v>#VALUE!</v>
      </c>
      <c r="AG85" s="8" t="e">
        <f t="shared" si="64"/>
        <v>#VALUE!</v>
      </c>
      <c r="AH85" s="50" t="str">
        <f t="shared" si="65"/>
        <v>TBD</v>
      </c>
      <c r="AI85" s="35" t="e">
        <f t="shared" si="66"/>
        <v>#VALUE!</v>
      </c>
      <c r="AJ85" s="35" t="e">
        <f t="shared" si="67"/>
        <v>#VALUE!</v>
      </c>
      <c r="AK85" s="50" t="str">
        <f t="shared" si="68"/>
        <v>TBD</v>
      </c>
    </row>
    <row r="86" spans="1:37" ht="20.100000000000001" customHeight="1" x14ac:dyDescent="0.2">
      <c r="A86" s="83">
        <f t="shared" si="41"/>
        <v>75</v>
      </c>
      <c r="B86" s="22"/>
      <c r="C86" s="24"/>
      <c r="D86" s="23"/>
      <c r="E86" s="23"/>
      <c r="F86" s="23"/>
      <c r="G86" s="51" t="str">
        <f t="shared" si="53"/>
        <v/>
      </c>
      <c r="H86" s="23"/>
      <c r="I86" s="23" t="s">
        <v>15</v>
      </c>
      <c r="J86" s="51" t="str">
        <f t="shared" si="54"/>
        <v/>
      </c>
      <c r="K86" s="52" t="str">
        <f t="shared" si="55"/>
        <v/>
      </c>
      <c r="L86" s="53" t="str">
        <f t="shared" si="42"/>
        <v/>
      </c>
      <c r="M86" s="46" t="str">
        <f t="shared" si="43"/>
        <v>TBD</v>
      </c>
      <c r="N86" s="46" t="e">
        <f t="shared" si="44"/>
        <v>#VALUE!</v>
      </c>
      <c r="O86" s="46" t="e">
        <f t="shared" si="45"/>
        <v>#VALUE!</v>
      </c>
      <c r="P86" s="46" t="e">
        <f t="shared" si="46"/>
        <v>#VALUE!</v>
      </c>
      <c r="Q86" s="46" t="e">
        <f t="shared" si="47"/>
        <v>#VALUE!</v>
      </c>
      <c r="R86" s="46" t="e">
        <f t="shared" si="48"/>
        <v>#VALUE!</v>
      </c>
      <c r="S86" s="46">
        <f t="shared" si="49"/>
        <v>0</v>
      </c>
      <c r="T86" s="46">
        <f t="shared" si="50"/>
        <v>0</v>
      </c>
      <c r="U86" s="46" t="str">
        <f t="shared" si="56"/>
        <v/>
      </c>
      <c r="V86" s="46" t="e">
        <f t="shared" si="51"/>
        <v>#N/A</v>
      </c>
      <c r="W86" s="33" t="e">
        <f t="shared" si="52"/>
        <v>#N/A</v>
      </c>
      <c r="X86" s="40" t="str">
        <f t="shared" si="57"/>
        <v/>
      </c>
      <c r="Y86" s="40" t="str">
        <f t="shared" si="58"/>
        <v/>
      </c>
      <c r="Z86" s="47" t="str">
        <f t="shared" si="59"/>
        <v/>
      </c>
      <c r="AA86" s="47" t="e">
        <f t="shared" si="70"/>
        <v>#N/A</v>
      </c>
      <c r="AB86" s="7" t="e">
        <f t="shared" si="60"/>
        <v>#N/A</v>
      </c>
      <c r="AC86" s="48" t="str">
        <f t="shared" si="69"/>
        <v/>
      </c>
      <c r="AD86" s="49" t="e">
        <f t="shared" si="61"/>
        <v>#N/A</v>
      </c>
      <c r="AE86" s="9" t="e">
        <f t="shared" si="62"/>
        <v>#N/A</v>
      </c>
      <c r="AF86" s="8" t="e">
        <f t="shared" si="63"/>
        <v>#VALUE!</v>
      </c>
      <c r="AG86" s="8" t="e">
        <f t="shared" si="64"/>
        <v>#VALUE!</v>
      </c>
      <c r="AH86" s="50" t="str">
        <f t="shared" si="65"/>
        <v>TBD</v>
      </c>
      <c r="AI86" s="35" t="e">
        <f t="shared" si="66"/>
        <v>#VALUE!</v>
      </c>
      <c r="AJ86" s="35" t="e">
        <f t="shared" si="67"/>
        <v>#VALUE!</v>
      </c>
      <c r="AK86" s="50" t="str">
        <f t="shared" si="68"/>
        <v>TBD</v>
      </c>
    </row>
    <row r="87" spans="1:37" ht="20.100000000000001" customHeight="1" x14ac:dyDescent="0.2">
      <c r="A87" s="83">
        <f t="shared" si="41"/>
        <v>76</v>
      </c>
      <c r="B87" s="22"/>
      <c r="C87" s="24"/>
      <c r="D87" s="23"/>
      <c r="E87" s="23"/>
      <c r="F87" s="23"/>
      <c r="G87" s="51" t="str">
        <f t="shared" si="53"/>
        <v/>
      </c>
      <c r="H87" s="23"/>
      <c r="I87" s="23" t="s">
        <v>15</v>
      </c>
      <c r="J87" s="51" t="str">
        <f t="shared" si="54"/>
        <v/>
      </c>
      <c r="K87" s="52" t="str">
        <f t="shared" si="55"/>
        <v/>
      </c>
      <c r="L87" s="53" t="str">
        <f t="shared" si="42"/>
        <v/>
      </c>
      <c r="M87" s="46" t="str">
        <f t="shared" si="43"/>
        <v>TBD</v>
      </c>
      <c r="N87" s="46" t="e">
        <f t="shared" si="44"/>
        <v>#VALUE!</v>
      </c>
      <c r="O87" s="46" t="e">
        <f t="shared" si="45"/>
        <v>#VALUE!</v>
      </c>
      <c r="P87" s="46" t="e">
        <f t="shared" si="46"/>
        <v>#VALUE!</v>
      </c>
      <c r="Q87" s="46" t="e">
        <f t="shared" si="47"/>
        <v>#VALUE!</v>
      </c>
      <c r="R87" s="46" t="e">
        <f t="shared" si="48"/>
        <v>#VALUE!</v>
      </c>
      <c r="S87" s="46">
        <f t="shared" si="49"/>
        <v>0</v>
      </c>
      <c r="T87" s="46">
        <f t="shared" si="50"/>
        <v>0</v>
      </c>
      <c r="U87" s="46" t="str">
        <f t="shared" si="56"/>
        <v/>
      </c>
      <c r="V87" s="46" t="e">
        <f t="shared" si="51"/>
        <v>#N/A</v>
      </c>
      <c r="W87" s="33" t="e">
        <f t="shared" si="52"/>
        <v>#N/A</v>
      </c>
      <c r="X87" s="40" t="str">
        <f t="shared" si="57"/>
        <v/>
      </c>
      <c r="Y87" s="40" t="str">
        <f t="shared" si="58"/>
        <v/>
      </c>
      <c r="Z87" s="47" t="str">
        <f t="shared" si="59"/>
        <v/>
      </c>
      <c r="AA87" s="47" t="e">
        <f t="shared" si="70"/>
        <v>#N/A</v>
      </c>
      <c r="AB87" s="7" t="e">
        <f t="shared" si="60"/>
        <v>#N/A</v>
      </c>
      <c r="AC87" s="48" t="str">
        <f t="shared" si="69"/>
        <v/>
      </c>
      <c r="AD87" s="49" t="e">
        <f t="shared" si="61"/>
        <v>#N/A</v>
      </c>
      <c r="AE87" s="9" t="e">
        <f t="shared" si="62"/>
        <v>#N/A</v>
      </c>
      <c r="AF87" s="8" t="e">
        <f t="shared" si="63"/>
        <v>#VALUE!</v>
      </c>
      <c r="AG87" s="8" t="e">
        <f t="shared" si="64"/>
        <v>#VALUE!</v>
      </c>
      <c r="AH87" s="50" t="str">
        <f t="shared" si="65"/>
        <v>TBD</v>
      </c>
      <c r="AI87" s="35" t="e">
        <f t="shared" si="66"/>
        <v>#VALUE!</v>
      </c>
      <c r="AJ87" s="35" t="e">
        <f t="shared" si="67"/>
        <v>#VALUE!</v>
      </c>
      <c r="AK87" s="50" t="str">
        <f t="shared" si="68"/>
        <v>TBD</v>
      </c>
    </row>
    <row r="88" spans="1:37" ht="20.100000000000001" customHeight="1" x14ac:dyDescent="0.2">
      <c r="A88" s="83">
        <f t="shared" si="41"/>
        <v>77</v>
      </c>
      <c r="B88" s="22"/>
      <c r="C88" s="24"/>
      <c r="D88" s="23"/>
      <c r="E88" s="23"/>
      <c r="F88" s="23"/>
      <c r="G88" s="51" t="str">
        <f t="shared" si="53"/>
        <v/>
      </c>
      <c r="H88" s="23"/>
      <c r="I88" s="23" t="s">
        <v>15</v>
      </c>
      <c r="J88" s="51" t="str">
        <f t="shared" si="54"/>
        <v/>
      </c>
      <c r="K88" s="52" t="str">
        <f t="shared" si="55"/>
        <v/>
      </c>
      <c r="L88" s="53" t="str">
        <f t="shared" si="42"/>
        <v/>
      </c>
      <c r="M88" s="46" t="str">
        <f t="shared" si="43"/>
        <v>TBD</v>
      </c>
      <c r="N88" s="46" t="e">
        <f t="shared" si="44"/>
        <v>#VALUE!</v>
      </c>
      <c r="O88" s="46" t="e">
        <f t="shared" si="45"/>
        <v>#VALUE!</v>
      </c>
      <c r="P88" s="46" t="e">
        <f t="shared" si="46"/>
        <v>#VALUE!</v>
      </c>
      <c r="Q88" s="46" t="e">
        <f t="shared" si="47"/>
        <v>#VALUE!</v>
      </c>
      <c r="R88" s="46" t="e">
        <f t="shared" si="48"/>
        <v>#VALUE!</v>
      </c>
      <c r="S88" s="46">
        <f t="shared" si="49"/>
        <v>0</v>
      </c>
      <c r="T88" s="46">
        <f t="shared" si="50"/>
        <v>0</v>
      </c>
      <c r="U88" s="46" t="str">
        <f t="shared" si="56"/>
        <v/>
      </c>
      <c r="V88" s="46" t="e">
        <f t="shared" si="51"/>
        <v>#N/A</v>
      </c>
      <c r="W88" s="33" t="e">
        <f t="shared" si="52"/>
        <v>#N/A</v>
      </c>
      <c r="X88" s="40" t="str">
        <f t="shared" si="57"/>
        <v/>
      </c>
      <c r="Y88" s="40" t="str">
        <f t="shared" si="58"/>
        <v/>
      </c>
      <c r="Z88" s="47" t="str">
        <f t="shared" si="59"/>
        <v/>
      </c>
      <c r="AA88" s="47" t="e">
        <f t="shared" si="70"/>
        <v>#N/A</v>
      </c>
      <c r="AB88" s="7" t="e">
        <f t="shared" si="60"/>
        <v>#N/A</v>
      </c>
      <c r="AC88" s="48" t="str">
        <f t="shared" si="69"/>
        <v/>
      </c>
      <c r="AD88" s="49" t="e">
        <f t="shared" si="61"/>
        <v>#N/A</v>
      </c>
      <c r="AE88" s="9" t="e">
        <f t="shared" si="62"/>
        <v>#N/A</v>
      </c>
      <c r="AF88" s="8" t="e">
        <f t="shared" si="63"/>
        <v>#VALUE!</v>
      </c>
      <c r="AG88" s="8" t="e">
        <f t="shared" si="64"/>
        <v>#VALUE!</v>
      </c>
      <c r="AH88" s="50" t="str">
        <f t="shared" si="65"/>
        <v>TBD</v>
      </c>
      <c r="AI88" s="35" t="e">
        <f t="shared" si="66"/>
        <v>#VALUE!</v>
      </c>
      <c r="AJ88" s="35" t="e">
        <f t="shared" si="67"/>
        <v>#VALUE!</v>
      </c>
      <c r="AK88" s="50" t="str">
        <f t="shared" si="68"/>
        <v>TBD</v>
      </c>
    </row>
    <row r="89" spans="1:37" ht="20.100000000000001" customHeight="1" x14ac:dyDescent="0.2">
      <c r="A89" s="83">
        <f t="shared" si="41"/>
        <v>78</v>
      </c>
      <c r="B89" s="22"/>
      <c r="C89" s="24"/>
      <c r="D89" s="23"/>
      <c r="E89" s="23"/>
      <c r="F89" s="23"/>
      <c r="G89" s="51" t="str">
        <f t="shared" si="53"/>
        <v/>
      </c>
      <c r="H89" s="23"/>
      <c r="I89" s="23" t="s">
        <v>15</v>
      </c>
      <c r="J89" s="51" t="str">
        <f t="shared" si="54"/>
        <v/>
      </c>
      <c r="K89" s="52" t="str">
        <f t="shared" si="55"/>
        <v/>
      </c>
      <c r="L89" s="53" t="str">
        <f t="shared" si="42"/>
        <v/>
      </c>
      <c r="M89" s="46" t="str">
        <f t="shared" si="43"/>
        <v>TBD</v>
      </c>
      <c r="N89" s="46" t="e">
        <f t="shared" si="44"/>
        <v>#VALUE!</v>
      </c>
      <c r="O89" s="46" t="e">
        <f t="shared" si="45"/>
        <v>#VALUE!</v>
      </c>
      <c r="P89" s="46" t="e">
        <f t="shared" si="46"/>
        <v>#VALUE!</v>
      </c>
      <c r="Q89" s="46" t="e">
        <f t="shared" si="47"/>
        <v>#VALUE!</v>
      </c>
      <c r="R89" s="46" t="e">
        <f t="shared" si="48"/>
        <v>#VALUE!</v>
      </c>
      <c r="S89" s="46">
        <f t="shared" si="49"/>
        <v>0</v>
      </c>
      <c r="T89" s="46">
        <f t="shared" si="50"/>
        <v>0</v>
      </c>
      <c r="U89" s="46" t="str">
        <f t="shared" si="56"/>
        <v/>
      </c>
      <c r="V89" s="46" t="e">
        <f t="shared" si="51"/>
        <v>#N/A</v>
      </c>
      <c r="W89" s="33" t="e">
        <f t="shared" si="52"/>
        <v>#N/A</v>
      </c>
      <c r="X89" s="40" t="str">
        <f t="shared" si="57"/>
        <v/>
      </c>
      <c r="Y89" s="40" t="str">
        <f t="shared" si="58"/>
        <v/>
      </c>
      <c r="Z89" s="47" t="str">
        <f t="shared" si="59"/>
        <v/>
      </c>
      <c r="AA89" s="47" t="e">
        <f t="shared" si="70"/>
        <v>#N/A</v>
      </c>
      <c r="AB89" s="7" t="e">
        <f t="shared" si="60"/>
        <v>#N/A</v>
      </c>
      <c r="AC89" s="48" t="str">
        <f t="shared" si="69"/>
        <v/>
      </c>
      <c r="AD89" s="49" t="e">
        <f t="shared" si="61"/>
        <v>#N/A</v>
      </c>
      <c r="AE89" s="9" t="e">
        <f t="shared" si="62"/>
        <v>#N/A</v>
      </c>
      <c r="AF89" s="8" t="e">
        <f t="shared" si="63"/>
        <v>#VALUE!</v>
      </c>
      <c r="AG89" s="8" t="e">
        <f t="shared" si="64"/>
        <v>#VALUE!</v>
      </c>
      <c r="AH89" s="50" t="str">
        <f t="shared" si="65"/>
        <v>TBD</v>
      </c>
      <c r="AI89" s="35" t="e">
        <f t="shared" si="66"/>
        <v>#VALUE!</v>
      </c>
      <c r="AJ89" s="35" t="e">
        <f t="shared" si="67"/>
        <v>#VALUE!</v>
      </c>
      <c r="AK89" s="50" t="str">
        <f t="shared" si="68"/>
        <v>TBD</v>
      </c>
    </row>
    <row r="90" spans="1:37" ht="20.100000000000001" customHeight="1" x14ac:dyDescent="0.2">
      <c r="A90" s="83">
        <f t="shared" si="41"/>
        <v>79</v>
      </c>
      <c r="B90" s="22"/>
      <c r="C90" s="24"/>
      <c r="D90" s="23"/>
      <c r="E90" s="23"/>
      <c r="F90" s="23"/>
      <c r="G90" s="51" t="str">
        <f t="shared" si="53"/>
        <v/>
      </c>
      <c r="H90" s="23"/>
      <c r="I90" s="23" t="s">
        <v>15</v>
      </c>
      <c r="J90" s="51" t="str">
        <f t="shared" si="54"/>
        <v/>
      </c>
      <c r="K90" s="52" t="str">
        <f t="shared" si="55"/>
        <v/>
      </c>
      <c r="L90" s="53" t="str">
        <f t="shared" si="42"/>
        <v/>
      </c>
      <c r="M90" s="46" t="str">
        <f t="shared" si="43"/>
        <v>TBD</v>
      </c>
      <c r="N90" s="46" t="e">
        <f t="shared" si="44"/>
        <v>#VALUE!</v>
      </c>
      <c r="O90" s="46" t="e">
        <f t="shared" si="45"/>
        <v>#VALUE!</v>
      </c>
      <c r="P90" s="46" t="e">
        <f t="shared" si="46"/>
        <v>#VALUE!</v>
      </c>
      <c r="Q90" s="46" t="e">
        <f t="shared" si="47"/>
        <v>#VALUE!</v>
      </c>
      <c r="R90" s="46" t="e">
        <f t="shared" si="48"/>
        <v>#VALUE!</v>
      </c>
      <c r="S90" s="46">
        <f t="shared" si="49"/>
        <v>0</v>
      </c>
      <c r="T90" s="46">
        <f t="shared" si="50"/>
        <v>0</v>
      </c>
      <c r="U90" s="46" t="str">
        <f t="shared" si="56"/>
        <v/>
      </c>
      <c r="V90" s="46" t="e">
        <f t="shared" si="51"/>
        <v>#N/A</v>
      </c>
      <c r="W90" s="33" t="e">
        <f t="shared" si="52"/>
        <v>#N/A</v>
      </c>
      <c r="X90" s="40" t="str">
        <f t="shared" si="57"/>
        <v/>
      </c>
      <c r="Y90" s="40" t="str">
        <f t="shared" si="58"/>
        <v/>
      </c>
      <c r="Z90" s="47" t="str">
        <f t="shared" si="59"/>
        <v/>
      </c>
      <c r="AA90" s="47" t="e">
        <f t="shared" si="70"/>
        <v>#N/A</v>
      </c>
      <c r="AB90" s="7" t="e">
        <f t="shared" si="60"/>
        <v>#N/A</v>
      </c>
      <c r="AC90" s="48" t="str">
        <f t="shared" si="69"/>
        <v/>
      </c>
      <c r="AD90" s="49" t="e">
        <f t="shared" si="61"/>
        <v>#N/A</v>
      </c>
      <c r="AE90" s="9" t="e">
        <f t="shared" si="62"/>
        <v>#N/A</v>
      </c>
      <c r="AF90" s="8" t="e">
        <f t="shared" si="63"/>
        <v>#VALUE!</v>
      </c>
      <c r="AG90" s="8" t="e">
        <f t="shared" si="64"/>
        <v>#VALUE!</v>
      </c>
      <c r="AH90" s="50" t="str">
        <f t="shared" si="65"/>
        <v>TBD</v>
      </c>
      <c r="AI90" s="35" t="e">
        <f t="shared" si="66"/>
        <v>#VALUE!</v>
      </c>
      <c r="AJ90" s="35" t="e">
        <f t="shared" si="67"/>
        <v>#VALUE!</v>
      </c>
      <c r="AK90" s="50" t="str">
        <f t="shared" si="68"/>
        <v>TBD</v>
      </c>
    </row>
    <row r="91" spans="1:37" ht="20.100000000000001" customHeight="1" x14ac:dyDescent="0.2">
      <c r="A91" s="83">
        <f t="shared" si="41"/>
        <v>80</v>
      </c>
      <c r="B91" s="22"/>
      <c r="C91" s="24"/>
      <c r="D91" s="23"/>
      <c r="E91" s="23"/>
      <c r="F91" s="23"/>
      <c r="G91" s="51" t="str">
        <f t="shared" si="53"/>
        <v/>
      </c>
      <c r="H91" s="23"/>
      <c r="I91" s="23" t="s">
        <v>15</v>
      </c>
      <c r="J91" s="51" t="str">
        <f t="shared" si="54"/>
        <v/>
      </c>
      <c r="K91" s="52" t="str">
        <f t="shared" si="55"/>
        <v/>
      </c>
      <c r="L91" s="53" t="str">
        <f t="shared" si="42"/>
        <v/>
      </c>
      <c r="M91" s="46" t="str">
        <f t="shared" si="43"/>
        <v>TBD</v>
      </c>
      <c r="N91" s="46" t="e">
        <f t="shared" si="44"/>
        <v>#VALUE!</v>
      </c>
      <c r="O91" s="46" t="e">
        <f t="shared" si="45"/>
        <v>#VALUE!</v>
      </c>
      <c r="P91" s="46" t="e">
        <f t="shared" si="46"/>
        <v>#VALUE!</v>
      </c>
      <c r="Q91" s="46" t="e">
        <f t="shared" si="47"/>
        <v>#VALUE!</v>
      </c>
      <c r="R91" s="46" t="e">
        <f t="shared" si="48"/>
        <v>#VALUE!</v>
      </c>
      <c r="S91" s="46">
        <f t="shared" si="49"/>
        <v>0</v>
      </c>
      <c r="T91" s="46">
        <f t="shared" si="50"/>
        <v>0</v>
      </c>
      <c r="U91" s="46" t="str">
        <f t="shared" si="56"/>
        <v/>
      </c>
      <c r="V91" s="46" t="e">
        <f t="shared" si="51"/>
        <v>#N/A</v>
      </c>
      <c r="W91" s="33" t="e">
        <f t="shared" si="52"/>
        <v>#N/A</v>
      </c>
      <c r="X91" s="40" t="str">
        <f t="shared" si="57"/>
        <v/>
      </c>
      <c r="Y91" s="40" t="str">
        <f t="shared" si="58"/>
        <v/>
      </c>
      <c r="Z91" s="47" t="str">
        <f t="shared" si="59"/>
        <v/>
      </c>
      <c r="AA91" s="47" t="e">
        <f t="shared" si="70"/>
        <v>#N/A</v>
      </c>
      <c r="AB91" s="7" t="e">
        <f t="shared" si="60"/>
        <v>#N/A</v>
      </c>
      <c r="AC91" s="48" t="str">
        <f t="shared" si="69"/>
        <v/>
      </c>
      <c r="AD91" s="49" t="e">
        <f t="shared" si="61"/>
        <v>#N/A</v>
      </c>
      <c r="AE91" s="9" t="e">
        <f t="shared" si="62"/>
        <v>#N/A</v>
      </c>
      <c r="AF91" s="8" t="e">
        <f t="shared" si="63"/>
        <v>#VALUE!</v>
      </c>
      <c r="AG91" s="8" t="e">
        <f t="shared" si="64"/>
        <v>#VALUE!</v>
      </c>
      <c r="AH91" s="50" t="str">
        <f t="shared" si="65"/>
        <v>TBD</v>
      </c>
      <c r="AI91" s="35" t="e">
        <f t="shared" si="66"/>
        <v>#VALUE!</v>
      </c>
      <c r="AJ91" s="35" t="e">
        <f t="shared" si="67"/>
        <v>#VALUE!</v>
      </c>
      <c r="AK91" s="50" t="str">
        <f t="shared" si="68"/>
        <v>TBD</v>
      </c>
    </row>
    <row r="92" spans="1:37" ht="20.100000000000001" customHeight="1" x14ac:dyDescent="0.2">
      <c r="A92" s="83">
        <f t="shared" si="41"/>
        <v>81</v>
      </c>
      <c r="B92" s="22"/>
      <c r="C92" s="24"/>
      <c r="D92" s="23"/>
      <c r="E92" s="23"/>
      <c r="F92" s="23"/>
      <c r="G92" s="51" t="str">
        <f t="shared" si="53"/>
        <v/>
      </c>
      <c r="H92" s="23"/>
      <c r="I92" s="23" t="s">
        <v>15</v>
      </c>
      <c r="J92" s="51" t="str">
        <f t="shared" si="54"/>
        <v/>
      </c>
      <c r="K92" s="52" t="str">
        <f t="shared" si="55"/>
        <v/>
      </c>
      <c r="L92" s="53" t="str">
        <f t="shared" si="42"/>
        <v/>
      </c>
      <c r="M92" s="46" t="str">
        <f t="shared" si="43"/>
        <v>TBD</v>
      </c>
      <c r="N92" s="46" t="e">
        <f t="shared" si="44"/>
        <v>#VALUE!</v>
      </c>
      <c r="O92" s="46" t="e">
        <f t="shared" si="45"/>
        <v>#VALUE!</v>
      </c>
      <c r="P92" s="46" t="e">
        <f t="shared" si="46"/>
        <v>#VALUE!</v>
      </c>
      <c r="Q92" s="46" t="e">
        <f t="shared" si="47"/>
        <v>#VALUE!</v>
      </c>
      <c r="R92" s="46" t="e">
        <f t="shared" si="48"/>
        <v>#VALUE!</v>
      </c>
      <c r="S92" s="46">
        <f t="shared" si="49"/>
        <v>0</v>
      </c>
      <c r="T92" s="46">
        <f t="shared" si="50"/>
        <v>0</v>
      </c>
      <c r="U92" s="46" t="str">
        <f t="shared" si="56"/>
        <v/>
      </c>
      <c r="V92" s="46" t="e">
        <f t="shared" si="51"/>
        <v>#N/A</v>
      </c>
      <c r="W92" s="33" t="e">
        <f t="shared" si="52"/>
        <v>#N/A</v>
      </c>
      <c r="X92" s="40" t="str">
        <f t="shared" si="57"/>
        <v/>
      </c>
      <c r="Y92" s="40" t="str">
        <f t="shared" si="58"/>
        <v/>
      </c>
      <c r="Z92" s="47" t="str">
        <f t="shared" si="59"/>
        <v/>
      </c>
      <c r="AA92" s="47" t="e">
        <f t="shared" si="70"/>
        <v>#N/A</v>
      </c>
      <c r="AB92" s="7" t="e">
        <f t="shared" si="60"/>
        <v>#N/A</v>
      </c>
      <c r="AC92" s="48" t="str">
        <f t="shared" si="69"/>
        <v/>
      </c>
      <c r="AD92" s="49" t="e">
        <f t="shared" si="61"/>
        <v>#N/A</v>
      </c>
      <c r="AE92" s="9" t="e">
        <f t="shared" si="62"/>
        <v>#N/A</v>
      </c>
      <c r="AF92" s="8" t="e">
        <f t="shared" si="63"/>
        <v>#VALUE!</v>
      </c>
      <c r="AG92" s="8" t="e">
        <f t="shared" si="64"/>
        <v>#VALUE!</v>
      </c>
      <c r="AH92" s="50" t="str">
        <f t="shared" si="65"/>
        <v>TBD</v>
      </c>
      <c r="AI92" s="35" t="e">
        <f t="shared" si="66"/>
        <v>#VALUE!</v>
      </c>
      <c r="AJ92" s="35" t="e">
        <f t="shared" si="67"/>
        <v>#VALUE!</v>
      </c>
      <c r="AK92" s="50" t="str">
        <f t="shared" si="68"/>
        <v>TBD</v>
      </c>
    </row>
    <row r="93" spans="1:37" ht="20.100000000000001" customHeight="1" x14ac:dyDescent="0.2">
      <c r="A93" s="83">
        <f t="shared" si="41"/>
        <v>82</v>
      </c>
      <c r="B93" s="22"/>
      <c r="C93" s="24"/>
      <c r="D93" s="23"/>
      <c r="E93" s="23"/>
      <c r="F93" s="23"/>
      <c r="G93" s="51" t="str">
        <f t="shared" si="53"/>
        <v/>
      </c>
      <c r="H93" s="23"/>
      <c r="I93" s="23" t="s">
        <v>15</v>
      </c>
      <c r="J93" s="51" t="str">
        <f t="shared" si="54"/>
        <v/>
      </c>
      <c r="K93" s="52" t="str">
        <f t="shared" si="55"/>
        <v/>
      </c>
      <c r="L93" s="53" t="str">
        <f t="shared" si="42"/>
        <v/>
      </c>
      <c r="M93" s="46" t="str">
        <f t="shared" si="43"/>
        <v>TBD</v>
      </c>
      <c r="N93" s="46" t="e">
        <f t="shared" si="44"/>
        <v>#VALUE!</v>
      </c>
      <c r="O93" s="46" t="e">
        <f t="shared" si="45"/>
        <v>#VALUE!</v>
      </c>
      <c r="P93" s="46" t="e">
        <f t="shared" si="46"/>
        <v>#VALUE!</v>
      </c>
      <c r="Q93" s="46" t="e">
        <f t="shared" si="47"/>
        <v>#VALUE!</v>
      </c>
      <c r="R93" s="46" t="e">
        <f t="shared" si="48"/>
        <v>#VALUE!</v>
      </c>
      <c r="S93" s="46">
        <f t="shared" si="49"/>
        <v>0</v>
      </c>
      <c r="T93" s="46">
        <f t="shared" si="50"/>
        <v>0</v>
      </c>
      <c r="U93" s="46" t="str">
        <f t="shared" si="56"/>
        <v/>
      </c>
      <c r="V93" s="46" t="e">
        <f t="shared" si="51"/>
        <v>#N/A</v>
      </c>
      <c r="W93" s="33" t="e">
        <f t="shared" si="52"/>
        <v>#N/A</v>
      </c>
      <c r="X93" s="40" t="str">
        <f t="shared" si="57"/>
        <v/>
      </c>
      <c r="Y93" s="40" t="str">
        <f t="shared" si="58"/>
        <v/>
      </c>
      <c r="Z93" s="47" t="str">
        <f t="shared" si="59"/>
        <v/>
      </c>
      <c r="AA93" s="47" t="e">
        <f t="shared" si="70"/>
        <v>#N/A</v>
      </c>
      <c r="AB93" s="7" t="e">
        <f t="shared" si="60"/>
        <v>#N/A</v>
      </c>
      <c r="AC93" s="48" t="str">
        <f t="shared" si="69"/>
        <v/>
      </c>
      <c r="AD93" s="49" t="e">
        <f t="shared" si="61"/>
        <v>#N/A</v>
      </c>
      <c r="AE93" s="9" t="e">
        <f t="shared" si="62"/>
        <v>#N/A</v>
      </c>
      <c r="AF93" s="8" t="e">
        <f t="shared" si="63"/>
        <v>#VALUE!</v>
      </c>
      <c r="AG93" s="8" t="e">
        <f t="shared" si="64"/>
        <v>#VALUE!</v>
      </c>
      <c r="AH93" s="50" t="str">
        <f t="shared" si="65"/>
        <v>TBD</v>
      </c>
      <c r="AI93" s="35" t="e">
        <f t="shared" si="66"/>
        <v>#VALUE!</v>
      </c>
      <c r="AJ93" s="35" t="e">
        <f t="shared" si="67"/>
        <v>#VALUE!</v>
      </c>
      <c r="AK93" s="50" t="str">
        <f t="shared" si="68"/>
        <v>TBD</v>
      </c>
    </row>
    <row r="94" spans="1:37" ht="20.100000000000001" customHeight="1" x14ac:dyDescent="0.2">
      <c r="A94" s="83">
        <f t="shared" si="41"/>
        <v>83</v>
      </c>
      <c r="B94" s="22"/>
      <c r="C94" s="24"/>
      <c r="D94" s="23"/>
      <c r="E94" s="23"/>
      <c r="F94" s="23"/>
      <c r="G94" s="51" t="str">
        <f t="shared" si="53"/>
        <v/>
      </c>
      <c r="H94" s="23"/>
      <c r="I94" s="23" t="s">
        <v>15</v>
      </c>
      <c r="J94" s="51" t="str">
        <f t="shared" si="54"/>
        <v/>
      </c>
      <c r="K94" s="52" t="str">
        <f t="shared" si="55"/>
        <v/>
      </c>
      <c r="L94" s="53" t="str">
        <f t="shared" si="42"/>
        <v/>
      </c>
      <c r="M94" s="46" t="str">
        <f t="shared" si="43"/>
        <v>TBD</v>
      </c>
      <c r="N94" s="46" t="e">
        <f t="shared" si="44"/>
        <v>#VALUE!</v>
      </c>
      <c r="O94" s="46" t="e">
        <f t="shared" si="45"/>
        <v>#VALUE!</v>
      </c>
      <c r="P94" s="46" t="e">
        <f t="shared" si="46"/>
        <v>#VALUE!</v>
      </c>
      <c r="Q94" s="46" t="e">
        <f t="shared" si="47"/>
        <v>#VALUE!</v>
      </c>
      <c r="R94" s="46" t="e">
        <f t="shared" si="48"/>
        <v>#VALUE!</v>
      </c>
      <c r="S94" s="46">
        <f t="shared" si="49"/>
        <v>0</v>
      </c>
      <c r="T94" s="46">
        <f t="shared" si="50"/>
        <v>0</v>
      </c>
      <c r="U94" s="46" t="str">
        <f t="shared" si="56"/>
        <v/>
      </c>
      <c r="V94" s="46" t="e">
        <f t="shared" si="51"/>
        <v>#N/A</v>
      </c>
      <c r="W94" s="33" t="e">
        <f t="shared" si="52"/>
        <v>#N/A</v>
      </c>
      <c r="X94" s="40" t="str">
        <f t="shared" si="57"/>
        <v/>
      </c>
      <c r="Y94" s="40" t="str">
        <f t="shared" si="58"/>
        <v/>
      </c>
      <c r="Z94" s="47" t="str">
        <f t="shared" si="59"/>
        <v/>
      </c>
      <c r="AA94" s="47" t="e">
        <f t="shared" si="70"/>
        <v>#N/A</v>
      </c>
      <c r="AB94" s="7" t="e">
        <f t="shared" si="60"/>
        <v>#N/A</v>
      </c>
      <c r="AC94" s="48" t="str">
        <f t="shared" si="69"/>
        <v/>
      </c>
      <c r="AD94" s="49" t="e">
        <f t="shared" si="61"/>
        <v>#N/A</v>
      </c>
      <c r="AE94" s="9" t="e">
        <f t="shared" si="62"/>
        <v>#N/A</v>
      </c>
      <c r="AF94" s="8" t="e">
        <f t="shared" si="63"/>
        <v>#VALUE!</v>
      </c>
      <c r="AG94" s="8" t="e">
        <f t="shared" si="64"/>
        <v>#VALUE!</v>
      </c>
      <c r="AH94" s="50" t="str">
        <f t="shared" si="65"/>
        <v>TBD</v>
      </c>
      <c r="AI94" s="35" t="e">
        <f t="shared" si="66"/>
        <v>#VALUE!</v>
      </c>
      <c r="AJ94" s="35" t="e">
        <f t="shared" si="67"/>
        <v>#VALUE!</v>
      </c>
      <c r="AK94" s="50" t="str">
        <f t="shared" si="68"/>
        <v>TBD</v>
      </c>
    </row>
    <row r="95" spans="1:37" ht="20.100000000000001" customHeight="1" x14ac:dyDescent="0.2">
      <c r="A95" s="83">
        <f t="shared" si="41"/>
        <v>84</v>
      </c>
      <c r="B95" s="22"/>
      <c r="C95" s="24"/>
      <c r="D95" s="23"/>
      <c r="E95" s="23"/>
      <c r="F95" s="23"/>
      <c r="G95" s="51" t="str">
        <f t="shared" si="53"/>
        <v/>
      </c>
      <c r="H95" s="23"/>
      <c r="I95" s="23" t="s">
        <v>15</v>
      </c>
      <c r="J95" s="51" t="str">
        <f t="shared" si="54"/>
        <v/>
      </c>
      <c r="K95" s="52" t="str">
        <f t="shared" si="55"/>
        <v/>
      </c>
      <c r="L95" s="53" t="str">
        <f t="shared" si="42"/>
        <v/>
      </c>
      <c r="M95" s="46" t="str">
        <f t="shared" si="43"/>
        <v>TBD</v>
      </c>
      <c r="N95" s="46" t="e">
        <f t="shared" si="44"/>
        <v>#VALUE!</v>
      </c>
      <c r="O95" s="46" t="e">
        <f t="shared" si="45"/>
        <v>#VALUE!</v>
      </c>
      <c r="P95" s="46" t="e">
        <f t="shared" si="46"/>
        <v>#VALUE!</v>
      </c>
      <c r="Q95" s="46" t="e">
        <f t="shared" si="47"/>
        <v>#VALUE!</v>
      </c>
      <c r="R95" s="46" t="e">
        <f t="shared" si="48"/>
        <v>#VALUE!</v>
      </c>
      <c r="S95" s="46">
        <f t="shared" si="49"/>
        <v>0</v>
      </c>
      <c r="T95" s="46">
        <f t="shared" si="50"/>
        <v>0</v>
      </c>
      <c r="U95" s="46" t="str">
        <f t="shared" si="56"/>
        <v/>
      </c>
      <c r="V95" s="46" t="e">
        <f t="shared" si="51"/>
        <v>#N/A</v>
      </c>
      <c r="W95" s="33" t="e">
        <f t="shared" si="52"/>
        <v>#N/A</v>
      </c>
      <c r="X95" s="40" t="str">
        <f t="shared" si="57"/>
        <v/>
      </c>
      <c r="Y95" s="40" t="str">
        <f t="shared" si="58"/>
        <v/>
      </c>
      <c r="Z95" s="47" t="str">
        <f t="shared" si="59"/>
        <v/>
      </c>
      <c r="AA95" s="47" t="e">
        <f t="shared" si="70"/>
        <v>#N/A</v>
      </c>
      <c r="AB95" s="7" t="e">
        <f t="shared" si="60"/>
        <v>#N/A</v>
      </c>
      <c r="AC95" s="48" t="str">
        <f t="shared" si="69"/>
        <v/>
      </c>
      <c r="AD95" s="49" t="e">
        <f t="shared" si="61"/>
        <v>#N/A</v>
      </c>
      <c r="AE95" s="9" t="e">
        <f t="shared" si="62"/>
        <v>#N/A</v>
      </c>
      <c r="AF95" s="8" t="e">
        <f t="shared" si="63"/>
        <v>#VALUE!</v>
      </c>
      <c r="AG95" s="8" t="e">
        <f t="shared" si="64"/>
        <v>#VALUE!</v>
      </c>
      <c r="AH95" s="50" t="str">
        <f t="shared" si="65"/>
        <v>TBD</v>
      </c>
      <c r="AI95" s="35" t="e">
        <f t="shared" si="66"/>
        <v>#VALUE!</v>
      </c>
      <c r="AJ95" s="35" t="e">
        <f t="shared" si="67"/>
        <v>#VALUE!</v>
      </c>
      <c r="AK95" s="50" t="str">
        <f t="shared" si="68"/>
        <v>TBD</v>
      </c>
    </row>
    <row r="96" spans="1:37" ht="20.100000000000001" customHeight="1" x14ac:dyDescent="0.2">
      <c r="A96" s="83">
        <f t="shared" si="41"/>
        <v>85</v>
      </c>
      <c r="B96" s="22"/>
      <c r="C96" s="24"/>
      <c r="D96" s="23"/>
      <c r="E96" s="23"/>
      <c r="F96" s="23"/>
      <c r="G96" s="51" t="str">
        <f t="shared" si="53"/>
        <v/>
      </c>
      <c r="H96" s="23"/>
      <c r="I96" s="23" t="s">
        <v>15</v>
      </c>
      <c r="J96" s="51" t="str">
        <f t="shared" si="54"/>
        <v/>
      </c>
      <c r="K96" s="52" t="str">
        <f t="shared" si="55"/>
        <v/>
      </c>
      <c r="L96" s="53" t="str">
        <f t="shared" si="42"/>
        <v/>
      </c>
      <c r="M96" s="46" t="str">
        <f t="shared" si="43"/>
        <v>TBD</v>
      </c>
      <c r="N96" s="46" t="e">
        <f t="shared" si="44"/>
        <v>#VALUE!</v>
      </c>
      <c r="O96" s="46" t="e">
        <f t="shared" si="45"/>
        <v>#VALUE!</v>
      </c>
      <c r="P96" s="46" t="e">
        <f t="shared" si="46"/>
        <v>#VALUE!</v>
      </c>
      <c r="Q96" s="46" t="e">
        <f t="shared" si="47"/>
        <v>#VALUE!</v>
      </c>
      <c r="R96" s="46" t="e">
        <f t="shared" si="48"/>
        <v>#VALUE!</v>
      </c>
      <c r="S96" s="46">
        <f t="shared" si="49"/>
        <v>0</v>
      </c>
      <c r="T96" s="46">
        <f t="shared" si="50"/>
        <v>0</v>
      </c>
      <c r="U96" s="46" t="str">
        <f t="shared" si="56"/>
        <v/>
      </c>
      <c r="V96" s="46" t="e">
        <f t="shared" si="51"/>
        <v>#N/A</v>
      </c>
      <c r="W96" s="33" t="e">
        <f t="shared" si="52"/>
        <v>#N/A</v>
      </c>
      <c r="X96" s="40" t="str">
        <f t="shared" si="57"/>
        <v/>
      </c>
      <c r="Y96" s="40" t="str">
        <f t="shared" si="58"/>
        <v/>
      </c>
      <c r="Z96" s="47" t="str">
        <f t="shared" si="59"/>
        <v/>
      </c>
      <c r="AA96" s="47" t="e">
        <f t="shared" si="70"/>
        <v>#N/A</v>
      </c>
      <c r="AB96" s="7" t="e">
        <f t="shared" si="60"/>
        <v>#N/A</v>
      </c>
      <c r="AC96" s="48" t="str">
        <f t="shared" si="69"/>
        <v/>
      </c>
      <c r="AD96" s="49" t="e">
        <f t="shared" si="61"/>
        <v>#N/A</v>
      </c>
      <c r="AE96" s="9" t="e">
        <f t="shared" si="62"/>
        <v>#N/A</v>
      </c>
      <c r="AF96" s="8" t="e">
        <f t="shared" si="63"/>
        <v>#VALUE!</v>
      </c>
      <c r="AG96" s="8" t="e">
        <f t="shared" si="64"/>
        <v>#VALUE!</v>
      </c>
      <c r="AH96" s="50" t="str">
        <f t="shared" si="65"/>
        <v>TBD</v>
      </c>
      <c r="AI96" s="35" t="e">
        <f t="shared" si="66"/>
        <v>#VALUE!</v>
      </c>
      <c r="AJ96" s="35" t="e">
        <f t="shared" si="67"/>
        <v>#VALUE!</v>
      </c>
      <c r="AK96" s="50" t="str">
        <f t="shared" si="68"/>
        <v>TBD</v>
      </c>
    </row>
    <row r="97" spans="1:37" ht="20.100000000000001" customHeight="1" x14ac:dyDescent="0.2">
      <c r="A97" s="83">
        <f t="shared" si="41"/>
        <v>86</v>
      </c>
      <c r="B97" s="22"/>
      <c r="C97" s="24"/>
      <c r="D97" s="23"/>
      <c r="E97" s="23"/>
      <c r="F97" s="23"/>
      <c r="G97" s="51" t="str">
        <f t="shared" si="53"/>
        <v/>
      </c>
      <c r="H97" s="23"/>
      <c r="I97" s="23" t="s">
        <v>15</v>
      </c>
      <c r="J97" s="51" t="str">
        <f t="shared" si="54"/>
        <v/>
      </c>
      <c r="K97" s="52" t="str">
        <f t="shared" si="55"/>
        <v/>
      </c>
      <c r="L97" s="53" t="str">
        <f t="shared" si="42"/>
        <v/>
      </c>
      <c r="M97" s="46" t="str">
        <f t="shared" si="43"/>
        <v>TBD</v>
      </c>
      <c r="N97" s="46" t="e">
        <f t="shared" si="44"/>
        <v>#VALUE!</v>
      </c>
      <c r="O97" s="46" t="e">
        <f t="shared" si="45"/>
        <v>#VALUE!</v>
      </c>
      <c r="P97" s="46" t="e">
        <f t="shared" si="46"/>
        <v>#VALUE!</v>
      </c>
      <c r="Q97" s="46" t="e">
        <f t="shared" si="47"/>
        <v>#VALUE!</v>
      </c>
      <c r="R97" s="46" t="e">
        <f t="shared" si="48"/>
        <v>#VALUE!</v>
      </c>
      <c r="S97" s="46">
        <f t="shared" si="49"/>
        <v>0</v>
      </c>
      <c r="T97" s="46">
        <f t="shared" si="50"/>
        <v>0</v>
      </c>
      <c r="U97" s="46" t="str">
        <f t="shared" si="56"/>
        <v/>
      </c>
      <c r="V97" s="46" t="e">
        <f t="shared" si="51"/>
        <v>#N/A</v>
      </c>
      <c r="W97" s="33" t="e">
        <f t="shared" si="52"/>
        <v>#N/A</v>
      </c>
      <c r="X97" s="40" t="str">
        <f t="shared" si="57"/>
        <v/>
      </c>
      <c r="Y97" s="40" t="str">
        <f t="shared" si="58"/>
        <v/>
      </c>
      <c r="Z97" s="47" t="str">
        <f t="shared" si="59"/>
        <v/>
      </c>
      <c r="AA97" s="47" t="e">
        <f t="shared" si="70"/>
        <v>#N/A</v>
      </c>
      <c r="AB97" s="7" t="e">
        <f t="shared" si="60"/>
        <v>#N/A</v>
      </c>
      <c r="AC97" s="48" t="str">
        <f t="shared" si="69"/>
        <v/>
      </c>
      <c r="AD97" s="49" t="e">
        <f t="shared" si="61"/>
        <v>#N/A</v>
      </c>
      <c r="AE97" s="9" t="e">
        <f t="shared" si="62"/>
        <v>#N/A</v>
      </c>
      <c r="AF97" s="8" t="e">
        <f t="shared" si="63"/>
        <v>#VALUE!</v>
      </c>
      <c r="AG97" s="8" t="e">
        <f t="shared" si="64"/>
        <v>#VALUE!</v>
      </c>
      <c r="AH97" s="50" t="str">
        <f t="shared" si="65"/>
        <v>TBD</v>
      </c>
      <c r="AI97" s="35" t="e">
        <f t="shared" si="66"/>
        <v>#VALUE!</v>
      </c>
      <c r="AJ97" s="35" t="e">
        <f t="shared" si="67"/>
        <v>#VALUE!</v>
      </c>
      <c r="AK97" s="50" t="str">
        <f t="shared" si="68"/>
        <v>TBD</v>
      </c>
    </row>
    <row r="98" spans="1:37" ht="20.100000000000001" customHeight="1" x14ac:dyDescent="0.2">
      <c r="A98" s="83">
        <f t="shared" si="41"/>
        <v>87</v>
      </c>
      <c r="B98" s="22"/>
      <c r="C98" s="24"/>
      <c r="D98" s="23"/>
      <c r="E98" s="23"/>
      <c r="F98" s="23"/>
      <c r="G98" s="51" t="str">
        <f t="shared" si="53"/>
        <v/>
      </c>
      <c r="H98" s="23"/>
      <c r="I98" s="23" t="s">
        <v>15</v>
      </c>
      <c r="J98" s="51" t="str">
        <f t="shared" si="54"/>
        <v/>
      </c>
      <c r="K98" s="52" t="str">
        <f t="shared" si="55"/>
        <v/>
      </c>
      <c r="L98" s="53" t="str">
        <f t="shared" si="42"/>
        <v/>
      </c>
      <c r="M98" s="46" t="str">
        <f t="shared" si="43"/>
        <v>TBD</v>
      </c>
      <c r="N98" s="46" t="e">
        <f t="shared" si="44"/>
        <v>#VALUE!</v>
      </c>
      <c r="O98" s="46" t="e">
        <f t="shared" si="45"/>
        <v>#VALUE!</v>
      </c>
      <c r="P98" s="46" t="e">
        <f t="shared" si="46"/>
        <v>#VALUE!</v>
      </c>
      <c r="Q98" s="46" t="e">
        <f t="shared" si="47"/>
        <v>#VALUE!</v>
      </c>
      <c r="R98" s="46" t="e">
        <f t="shared" si="48"/>
        <v>#VALUE!</v>
      </c>
      <c r="S98" s="46">
        <f t="shared" si="49"/>
        <v>0</v>
      </c>
      <c r="T98" s="46">
        <f t="shared" si="50"/>
        <v>0</v>
      </c>
      <c r="U98" s="46" t="str">
        <f t="shared" si="56"/>
        <v/>
      </c>
      <c r="V98" s="46" t="e">
        <f t="shared" si="51"/>
        <v>#N/A</v>
      </c>
      <c r="W98" s="33" t="e">
        <f t="shared" si="52"/>
        <v>#N/A</v>
      </c>
      <c r="X98" s="40" t="str">
        <f t="shared" si="57"/>
        <v/>
      </c>
      <c r="Y98" s="40" t="str">
        <f t="shared" si="58"/>
        <v/>
      </c>
      <c r="Z98" s="47" t="str">
        <f t="shared" si="59"/>
        <v/>
      </c>
      <c r="AA98" s="47" t="e">
        <f t="shared" si="70"/>
        <v>#N/A</v>
      </c>
      <c r="AB98" s="7" t="e">
        <f t="shared" si="60"/>
        <v>#N/A</v>
      </c>
      <c r="AC98" s="48" t="str">
        <f t="shared" si="69"/>
        <v/>
      </c>
      <c r="AD98" s="49" t="e">
        <f t="shared" si="61"/>
        <v>#N/A</v>
      </c>
      <c r="AE98" s="9" t="e">
        <f t="shared" si="62"/>
        <v>#N/A</v>
      </c>
      <c r="AF98" s="8" t="e">
        <f t="shared" si="63"/>
        <v>#VALUE!</v>
      </c>
      <c r="AG98" s="8" t="e">
        <f t="shared" si="64"/>
        <v>#VALUE!</v>
      </c>
      <c r="AH98" s="50" t="str">
        <f t="shared" si="65"/>
        <v>TBD</v>
      </c>
      <c r="AI98" s="35" t="e">
        <f t="shared" si="66"/>
        <v>#VALUE!</v>
      </c>
      <c r="AJ98" s="35" t="e">
        <f t="shared" si="67"/>
        <v>#VALUE!</v>
      </c>
      <c r="AK98" s="50" t="str">
        <f t="shared" si="68"/>
        <v>TBD</v>
      </c>
    </row>
    <row r="99" spans="1:37" ht="20.100000000000001" customHeight="1" x14ac:dyDescent="0.2">
      <c r="A99" s="83">
        <f t="shared" si="41"/>
        <v>88</v>
      </c>
      <c r="B99" s="22"/>
      <c r="C99" s="24"/>
      <c r="D99" s="23"/>
      <c r="E99" s="23"/>
      <c r="F99" s="23"/>
      <c r="G99" s="51" t="str">
        <f t="shared" si="53"/>
        <v/>
      </c>
      <c r="H99" s="23"/>
      <c r="I99" s="23" t="s">
        <v>15</v>
      </c>
      <c r="J99" s="51" t="str">
        <f t="shared" si="54"/>
        <v/>
      </c>
      <c r="K99" s="52" t="str">
        <f t="shared" si="55"/>
        <v/>
      </c>
      <c r="L99" s="53" t="str">
        <f t="shared" si="42"/>
        <v/>
      </c>
      <c r="M99" s="46" t="str">
        <f t="shared" si="43"/>
        <v>TBD</v>
      </c>
      <c r="N99" s="46" t="e">
        <f t="shared" si="44"/>
        <v>#VALUE!</v>
      </c>
      <c r="O99" s="46" t="e">
        <f t="shared" si="45"/>
        <v>#VALUE!</v>
      </c>
      <c r="P99" s="46" t="e">
        <f t="shared" si="46"/>
        <v>#VALUE!</v>
      </c>
      <c r="Q99" s="46" t="e">
        <f t="shared" si="47"/>
        <v>#VALUE!</v>
      </c>
      <c r="R99" s="46" t="e">
        <f t="shared" si="48"/>
        <v>#VALUE!</v>
      </c>
      <c r="S99" s="46">
        <f t="shared" si="49"/>
        <v>0</v>
      </c>
      <c r="T99" s="46">
        <f t="shared" si="50"/>
        <v>0</v>
      </c>
      <c r="U99" s="46" t="str">
        <f t="shared" si="56"/>
        <v/>
      </c>
      <c r="V99" s="46" t="e">
        <f t="shared" si="51"/>
        <v>#N/A</v>
      </c>
      <c r="W99" s="33" t="e">
        <f t="shared" si="52"/>
        <v>#N/A</v>
      </c>
      <c r="X99" s="40" t="str">
        <f t="shared" si="57"/>
        <v/>
      </c>
      <c r="Y99" s="40" t="str">
        <f t="shared" si="58"/>
        <v/>
      </c>
      <c r="Z99" s="47" t="str">
        <f t="shared" si="59"/>
        <v/>
      </c>
      <c r="AA99" s="47" t="e">
        <f t="shared" si="70"/>
        <v>#N/A</v>
      </c>
      <c r="AB99" s="7" t="e">
        <f t="shared" si="60"/>
        <v>#N/A</v>
      </c>
      <c r="AC99" s="48" t="str">
        <f t="shared" si="69"/>
        <v/>
      </c>
      <c r="AD99" s="49" t="e">
        <f t="shared" si="61"/>
        <v>#N/A</v>
      </c>
      <c r="AE99" s="9" t="e">
        <f t="shared" si="62"/>
        <v>#N/A</v>
      </c>
      <c r="AF99" s="8" t="e">
        <f t="shared" si="63"/>
        <v>#VALUE!</v>
      </c>
      <c r="AG99" s="8" t="e">
        <f t="shared" si="64"/>
        <v>#VALUE!</v>
      </c>
      <c r="AH99" s="50" t="str">
        <f t="shared" si="65"/>
        <v>TBD</v>
      </c>
      <c r="AI99" s="35" t="e">
        <f t="shared" si="66"/>
        <v>#VALUE!</v>
      </c>
      <c r="AJ99" s="35" t="e">
        <f t="shared" si="67"/>
        <v>#VALUE!</v>
      </c>
      <c r="AK99" s="50" t="str">
        <f t="shared" si="68"/>
        <v>TBD</v>
      </c>
    </row>
    <row r="100" spans="1:37" ht="20.100000000000001" customHeight="1" x14ac:dyDescent="0.2">
      <c r="A100" s="83">
        <f t="shared" si="41"/>
        <v>89</v>
      </c>
      <c r="B100" s="22"/>
      <c r="C100" s="24"/>
      <c r="D100" s="23"/>
      <c r="E100" s="23"/>
      <c r="F100" s="23"/>
      <c r="G100" s="51" t="str">
        <f t="shared" si="53"/>
        <v/>
      </c>
      <c r="H100" s="23"/>
      <c r="I100" s="23" t="s">
        <v>15</v>
      </c>
      <c r="J100" s="51" t="str">
        <f t="shared" si="54"/>
        <v/>
      </c>
      <c r="K100" s="52" t="str">
        <f t="shared" si="55"/>
        <v/>
      </c>
      <c r="L100" s="53" t="str">
        <f t="shared" si="42"/>
        <v/>
      </c>
      <c r="M100" s="46" t="str">
        <f t="shared" si="43"/>
        <v>TBD</v>
      </c>
      <c r="N100" s="46" t="e">
        <f t="shared" si="44"/>
        <v>#VALUE!</v>
      </c>
      <c r="O100" s="46" t="e">
        <f t="shared" si="45"/>
        <v>#VALUE!</v>
      </c>
      <c r="P100" s="46" t="e">
        <f t="shared" si="46"/>
        <v>#VALUE!</v>
      </c>
      <c r="Q100" s="46" t="e">
        <f t="shared" si="47"/>
        <v>#VALUE!</v>
      </c>
      <c r="R100" s="46" t="e">
        <f t="shared" si="48"/>
        <v>#VALUE!</v>
      </c>
      <c r="S100" s="46">
        <f t="shared" si="49"/>
        <v>0</v>
      </c>
      <c r="T100" s="46">
        <f t="shared" si="50"/>
        <v>0</v>
      </c>
      <c r="U100" s="46" t="str">
        <f t="shared" si="56"/>
        <v/>
      </c>
      <c r="V100" s="46" t="e">
        <f t="shared" si="51"/>
        <v>#N/A</v>
      </c>
      <c r="W100" s="33" t="e">
        <f t="shared" si="52"/>
        <v>#N/A</v>
      </c>
      <c r="X100" s="40" t="str">
        <f t="shared" si="57"/>
        <v/>
      </c>
      <c r="Y100" s="40" t="str">
        <f t="shared" si="58"/>
        <v/>
      </c>
      <c r="Z100" s="47" t="str">
        <f t="shared" si="59"/>
        <v/>
      </c>
      <c r="AA100" s="47" t="e">
        <f t="shared" si="70"/>
        <v>#N/A</v>
      </c>
      <c r="AB100" s="7" t="e">
        <f t="shared" si="60"/>
        <v>#N/A</v>
      </c>
      <c r="AC100" s="48" t="str">
        <f t="shared" si="69"/>
        <v/>
      </c>
      <c r="AD100" s="49" t="e">
        <f t="shared" si="61"/>
        <v>#N/A</v>
      </c>
      <c r="AE100" s="9" t="e">
        <f t="shared" si="62"/>
        <v>#N/A</v>
      </c>
      <c r="AF100" s="8" t="e">
        <f t="shared" si="63"/>
        <v>#VALUE!</v>
      </c>
      <c r="AG100" s="8" t="e">
        <f t="shared" si="64"/>
        <v>#VALUE!</v>
      </c>
      <c r="AH100" s="50" t="str">
        <f t="shared" si="65"/>
        <v>TBD</v>
      </c>
      <c r="AI100" s="35" t="e">
        <f t="shared" si="66"/>
        <v>#VALUE!</v>
      </c>
      <c r="AJ100" s="35" t="e">
        <f t="shared" si="67"/>
        <v>#VALUE!</v>
      </c>
      <c r="AK100" s="50" t="str">
        <f t="shared" si="68"/>
        <v>TBD</v>
      </c>
    </row>
    <row r="101" spans="1:37" ht="20.100000000000001" customHeight="1" x14ac:dyDescent="0.2">
      <c r="A101" s="83">
        <f t="shared" si="41"/>
        <v>90</v>
      </c>
      <c r="B101" s="22"/>
      <c r="C101" s="24"/>
      <c r="D101" s="23"/>
      <c r="E101" s="23"/>
      <c r="F101" s="23"/>
      <c r="G101" s="51" t="str">
        <f t="shared" si="53"/>
        <v/>
      </c>
      <c r="H101" s="23"/>
      <c r="I101" s="23" t="s">
        <v>15</v>
      </c>
      <c r="J101" s="51" t="str">
        <f t="shared" si="54"/>
        <v/>
      </c>
      <c r="K101" s="52" t="str">
        <f t="shared" si="55"/>
        <v/>
      </c>
      <c r="L101" s="53" t="str">
        <f t="shared" si="42"/>
        <v/>
      </c>
      <c r="M101" s="46" t="str">
        <f t="shared" si="43"/>
        <v>TBD</v>
      </c>
      <c r="N101" s="46" t="e">
        <f t="shared" si="44"/>
        <v>#VALUE!</v>
      </c>
      <c r="O101" s="46" t="e">
        <f t="shared" si="45"/>
        <v>#VALUE!</v>
      </c>
      <c r="P101" s="46" t="e">
        <f t="shared" si="46"/>
        <v>#VALUE!</v>
      </c>
      <c r="Q101" s="46" t="e">
        <f t="shared" si="47"/>
        <v>#VALUE!</v>
      </c>
      <c r="R101" s="46" t="e">
        <f t="shared" si="48"/>
        <v>#VALUE!</v>
      </c>
      <c r="S101" s="46">
        <f t="shared" si="49"/>
        <v>0</v>
      </c>
      <c r="T101" s="46">
        <f t="shared" si="50"/>
        <v>0</v>
      </c>
      <c r="U101" s="46" t="str">
        <f t="shared" si="56"/>
        <v/>
      </c>
      <c r="V101" s="46" t="e">
        <f t="shared" si="51"/>
        <v>#N/A</v>
      </c>
      <c r="W101" s="33" t="e">
        <f t="shared" si="52"/>
        <v>#N/A</v>
      </c>
      <c r="X101" s="40" t="str">
        <f t="shared" si="57"/>
        <v/>
      </c>
      <c r="Y101" s="40" t="str">
        <f t="shared" si="58"/>
        <v/>
      </c>
      <c r="Z101" s="47" t="str">
        <f t="shared" si="59"/>
        <v/>
      </c>
      <c r="AA101" s="47" t="e">
        <f t="shared" si="70"/>
        <v>#N/A</v>
      </c>
      <c r="AB101" s="7" t="e">
        <f t="shared" si="60"/>
        <v>#N/A</v>
      </c>
      <c r="AC101" s="48" t="str">
        <f t="shared" si="69"/>
        <v/>
      </c>
      <c r="AD101" s="49" t="e">
        <f t="shared" si="61"/>
        <v>#N/A</v>
      </c>
      <c r="AE101" s="9" t="e">
        <f t="shared" si="62"/>
        <v>#N/A</v>
      </c>
      <c r="AF101" s="8" t="e">
        <f t="shared" si="63"/>
        <v>#VALUE!</v>
      </c>
      <c r="AG101" s="8" t="e">
        <f t="shared" si="64"/>
        <v>#VALUE!</v>
      </c>
      <c r="AH101" s="50" t="str">
        <f t="shared" si="65"/>
        <v>TBD</v>
      </c>
      <c r="AI101" s="35" t="e">
        <f t="shared" si="66"/>
        <v>#VALUE!</v>
      </c>
      <c r="AJ101" s="35" t="e">
        <f t="shared" si="67"/>
        <v>#VALUE!</v>
      </c>
      <c r="AK101" s="50" t="str">
        <f t="shared" si="68"/>
        <v>TBD</v>
      </c>
    </row>
    <row r="102" spans="1:37" ht="20.100000000000001" customHeight="1" x14ac:dyDescent="0.2">
      <c r="A102" s="83">
        <f t="shared" si="41"/>
        <v>91</v>
      </c>
      <c r="B102" s="22"/>
      <c r="C102" s="24"/>
      <c r="D102" s="23"/>
      <c r="E102" s="23"/>
      <c r="F102" s="23"/>
      <c r="G102" s="51" t="str">
        <f t="shared" si="53"/>
        <v/>
      </c>
      <c r="H102" s="23"/>
      <c r="I102" s="23" t="s">
        <v>15</v>
      </c>
      <c r="J102" s="51" t="str">
        <f t="shared" si="54"/>
        <v/>
      </c>
      <c r="K102" s="52" t="str">
        <f t="shared" si="55"/>
        <v/>
      </c>
      <c r="L102" s="53" t="str">
        <f t="shared" si="42"/>
        <v/>
      </c>
      <c r="M102" s="46" t="str">
        <f t="shared" si="43"/>
        <v>TBD</v>
      </c>
      <c r="N102" s="46" t="e">
        <f t="shared" si="44"/>
        <v>#VALUE!</v>
      </c>
      <c r="O102" s="46" t="e">
        <f t="shared" si="45"/>
        <v>#VALUE!</v>
      </c>
      <c r="P102" s="46" t="e">
        <f t="shared" si="46"/>
        <v>#VALUE!</v>
      </c>
      <c r="Q102" s="46" t="e">
        <f t="shared" si="47"/>
        <v>#VALUE!</v>
      </c>
      <c r="R102" s="46" t="e">
        <f t="shared" si="48"/>
        <v>#VALUE!</v>
      </c>
      <c r="S102" s="46">
        <f t="shared" si="49"/>
        <v>0</v>
      </c>
      <c r="T102" s="46">
        <f t="shared" si="50"/>
        <v>0</v>
      </c>
      <c r="U102" s="46" t="str">
        <f t="shared" si="56"/>
        <v/>
      </c>
      <c r="V102" s="46" t="e">
        <f t="shared" si="51"/>
        <v>#N/A</v>
      </c>
      <c r="W102" s="33" t="e">
        <f t="shared" si="52"/>
        <v>#N/A</v>
      </c>
      <c r="X102" s="40" t="str">
        <f t="shared" si="57"/>
        <v/>
      </c>
      <c r="Y102" s="40" t="str">
        <f t="shared" si="58"/>
        <v/>
      </c>
      <c r="Z102" s="47" t="str">
        <f t="shared" si="59"/>
        <v/>
      </c>
      <c r="AA102" s="47" t="e">
        <f t="shared" si="70"/>
        <v>#N/A</v>
      </c>
      <c r="AB102" s="7" t="e">
        <f t="shared" si="60"/>
        <v>#N/A</v>
      </c>
      <c r="AC102" s="48" t="str">
        <f t="shared" si="69"/>
        <v/>
      </c>
      <c r="AD102" s="49" t="e">
        <f t="shared" si="61"/>
        <v>#N/A</v>
      </c>
      <c r="AE102" s="9" t="e">
        <f t="shared" si="62"/>
        <v>#N/A</v>
      </c>
      <c r="AF102" s="8" t="e">
        <f t="shared" si="63"/>
        <v>#VALUE!</v>
      </c>
      <c r="AG102" s="8" t="e">
        <f t="shared" si="64"/>
        <v>#VALUE!</v>
      </c>
      <c r="AH102" s="50" t="str">
        <f t="shared" si="65"/>
        <v>TBD</v>
      </c>
      <c r="AI102" s="35" t="e">
        <f t="shared" si="66"/>
        <v>#VALUE!</v>
      </c>
      <c r="AJ102" s="35" t="e">
        <f t="shared" si="67"/>
        <v>#VALUE!</v>
      </c>
      <c r="AK102" s="50" t="str">
        <f t="shared" si="68"/>
        <v>TBD</v>
      </c>
    </row>
    <row r="103" spans="1:37" ht="20.100000000000001" customHeight="1" x14ac:dyDescent="0.2">
      <c r="A103" s="83">
        <f t="shared" si="41"/>
        <v>92</v>
      </c>
      <c r="B103" s="22"/>
      <c r="C103" s="24"/>
      <c r="D103" s="23"/>
      <c r="E103" s="23"/>
      <c r="F103" s="23"/>
      <c r="G103" s="51" t="str">
        <f t="shared" si="53"/>
        <v/>
      </c>
      <c r="H103" s="23"/>
      <c r="I103" s="23" t="s">
        <v>15</v>
      </c>
      <c r="J103" s="51" t="str">
        <f t="shared" si="54"/>
        <v/>
      </c>
      <c r="K103" s="52" t="str">
        <f t="shared" si="55"/>
        <v/>
      </c>
      <c r="L103" s="53" t="str">
        <f t="shared" si="42"/>
        <v/>
      </c>
      <c r="M103" s="46" t="str">
        <f t="shared" si="43"/>
        <v>TBD</v>
      </c>
      <c r="N103" s="46" t="e">
        <f t="shared" si="44"/>
        <v>#VALUE!</v>
      </c>
      <c r="O103" s="46" t="e">
        <f t="shared" si="45"/>
        <v>#VALUE!</v>
      </c>
      <c r="P103" s="46" t="e">
        <f t="shared" si="46"/>
        <v>#VALUE!</v>
      </c>
      <c r="Q103" s="46" t="e">
        <f t="shared" si="47"/>
        <v>#VALUE!</v>
      </c>
      <c r="R103" s="46" t="e">
        <f t="shared" si="48"/>
        <v>#VALUE!</v>
      </c>
      <c r="S103" s="46">
        <f t="shared" si="49"/>
        <v>0</v>
      </c>
      <c r="T103" s="46">
        <f t="shared" si="50"/>
        <v>0</v>
      </c>
      <c r="U103" s="46" t="str">
        <f t="shared" si="56"/>
        <v/>
      </c>
      <c r="V103" s="46" t="e">
        <f t="shared" si="51"/>
        <v>#N/A</v>
      </c>
      <c r="W103" s="33" t="e">
        <f t="shared" si="52"/>
        <v>#N/A</v>
      </c>
      <c r="X103" s="40" t="str">
        <f t="shared" si="57"/>
        <v/>
      </c>
      <c r="Y103" s="40" t="str">
        <f t="shared" si="58"/>
        <v/>
      </c>
      <c r="Z103" s="47" t="str">
        <f t="shared" si="59"/>
        <v/>
      </c>
      <c r="AA103" s="47" t="e">
        <f t="shared" si="70"/>
        <v>#N/A</v>
      </c>
      <c r="AB103" s="7" t="e">
        <f t="shared" si="60"/>
        <v>#N/A</v>
      </c>
      <c r="AC103" s="48" t="str">
        <f t="shared" si="69"/>
        <v/>
      </c>
      <c r="AD103" s="49" t="e">
        <f t="shared" si="61"/>
        <v>#N/A</v>
      </c>
      <c r="AE103" s="9" t="e">
        <f t="shared" si="62"/>
        <v>#N/A</v>
      </c>
      <c r="AF103" s="8" t="e">
        <f t="shared" si="63"/>
        <v>#VALUE!</v>
      </c>
      <c r="AG103" s="8" t="e">
        <f t="shared" si="64"/>
        <v>#VALUE!</v>
      </c>
      <c r="AH103" s="50" t="str">
        <f t="shared" si="65"/>
        <v>TBD</v>
      </c>
      <c r="AI103" s="35" t="e">
        <f t="shared" si="66"/>
        <v>#VALUE!</v>
      </c>
      <c r="AJ103" s="35" t="e">
        <f t="shared" si="67"/>
        <v>#VALUE!</v>
      </c>
      <c r="AK103" s="50" t="str">
        <f t="shared" si="68"/>
        <v>TBD</v>
      </c>
    </row>
    <row r="104" spans="1:37" ht="20.100000000000001" customHeight="1" x14ac:dyDescent="0.2">
      <c r="A104" s="83">
        <f t="shared" si="41"/>
        <v>93</v>
      </c>
      <c r="B104" s="22"/>
      <c r="C104" s="24"/>
      <c r="D104" s="23"/>
      <c r="E104" s="23"/>
      <c r="F104" s="23"/>
      <c r="G104" s="51" t="str">
        <f t="shared" si="53"/>
        <v/>
      </c>
      <c r="H104" s="23"/>
      <c r="I104" s="23" t="s">
        <v>15</v>
      </c>
      <c r="J104" s="51" t="str">
        <f t="shared" si="54"/>
        <v/>
      </c>
      <c r="K104" s="52" t="str">
        <f t="shared" si="55"/>
        <v/>
      </c>
      <c r="L104" s="53" t="str">
        <f t="shared" si="42"/>
        <v/>
      </c>
      <c r="M104" s="46" t="str">
        <f t="shared" si="43"/>
        <v>TBD</v>
      </c>
      <c r="N104" s="46" t="e">
        <f t="shared" si="44"/>
        <v>#VALUE!</v>
      </c>
      <c r="O104" s="46" t="e">
        <f t="shared" si="45"/>
        <v>#VALUE!</v>
      </c>
      <c r="P104" s="46" t="e">
        <f t="shared" si="46"/>
        <v>#VALUE!</v>
      </c>
      <c r="Q104" s="46" t="e">
        <f t="shared" si="47"/>
        <v>#VALUE!</v>
      </c>
      <c r="R104" s="46" t="e">
        <f t="shared" si="48"/>
        <v>#VALUE!</v>
      </c>
      <c r="S104" s="46">
        <f t="shared" si="49"/>
        <v>0</v>
      </c>
      <c r="T104" s="46">
        <f t="shared" si="50"/>
        <v>0</v>
      </c>
      <c r="U104" s="46" t="str">
        <f t="shared" si="56"/>
        <v/>
      </c>
      <c r="V104" s="46" t="e">
        <f t="shared" si="51"/>
        <v>#N/A</v>
      </c>
      <c r="W104" s="33" t="e">
        <f t="shared" si="52"/>
        <v>#N/A</v>
      </c>
      <c r="X104" s="40" t="str">
        <f t="shared" si="57"/>
        <v/>
      </c>
      <c r="Y104" s="40" t="str">
        <f t="shared" si="58"/>
        <v/>
      </c>
      <c r="Z104" s="47" t="str">
        <f t="shared" si="59"/>
        <v/>
      </c>
      <c r="AA104" s="47" t="e">
        <f t="shared" si="70"/>
        <v>#N/A</v>
      </c>
      <c r="AB104" s="7" t="e">
        <f t="shared" si="60"/>
        <v>#N/A</v>
      </c>
      <c r="AC104" s="48" t="str">
        <f t="shared" si="69"/>
        <v/>
      </c>
      <c r="AD104" s="49" t="e">
        <f t="shared" si="61"/>
        <v>#N/A</v>
      </c>
      <c r="AE104" s="9" t="e">
        <f t="shared" si="62"/>
        <v>#N/A</v>
      </c>
      <c r="AF104" s="8" t="e">
        <f t="shared" si="63"/>
        <v>#VALUE!</v>
      </c>
      <c r="AG104" s="8" t="e">
        <f t="shared" si="64"/>
        <v>#VALUE!</v>
      </c>
      <c r="AH104" s="50" t="str">
        <f t="shared" si="65"/>
        <v>TBD</v>
      </c>
      <c r="AI104" s="35" t="e">
        <f t="shared" si="66"/>
        <v>#VALUE!</v>
      </c>
      <c r="AJ104" s="35" t="e">
        <f t="shared" si="67"/>
        <v>#VALUE!</v>
      </c>
      <c r="AK104" s="50" t="str">
        <f t="shared" si="68"/>
        <v>TBD</v>
      </c>
    </row>
    <row r="105" spans="1:37" ht="20.100000000000001" customHeight="1" x14ac:dyDescent="0.2">
      <c r="A105" s="83">
        <f t="shared" si="41"/>
        <v>94</v>
      </c>
      <c r="B105" s="22"/>
      <c r="C105" s="24"/>
      <c r="D105" s="23"/>
      <c r="E105" s="23"/>
      <c r="F105" s="23"/>
      <c r="G105" s="51" t="str">
        <f t="shared" si="53"/>
        <v/>
      </c>
      <c r="H105" s="23"/>
      <c r="I105" s="23" t="s">
        <v>15</v>
      </c>
      <c r="J105" s="51" t="str">
        <f t="shared" si="54"/>
        <v/>
      </c>
      <c r="K105" s="52" t="str">
        <f t="shared" si="55"/>
        <v/>
      </c>
      <c r="L105" s="53" t="str">
        <f t="shared" si="42"/>
        <v/>
      </c>
      <c r="M105" s="46" t="str">
        <f t="shared" si="43"/>
        <v>TBD</v>
      </c>
      <c r="N105" s="46" t="e">
        <f t="shared" si="44"/>
        <v>#VALUE!</v>
      </c>
      <c r="O105" s="46" t="e">
        <f t="shared" si="45"/>
        <v>#VALUE!</v>
      </c>
      <c r="P105" s="46" t="e">
        <f t="shared" si="46"/>
        <v>#VALUE!</v>
      </c>
      <c r="Q105" s="46" t="e">
        <f t="shared" si="47"/>
        <v>#VALUE!</v>
      </c>
      <c r="R105" s="46" t="e">
        <f t="shared" si="48"/>
        <v>#VALUE!</v>
      </c>
      <c r="S105" s="46">
        <f t="shared" si="49"/>
        <v>0</v>
      </c>
      <c r="T105" s="46">
        <f t="shared" si="50"/>
        <v>0</v>
      </c>
      <c r="U105" s="46" t="str">
        <f t="shared" si="56"/>
        <v/>
      </c>
      <c r="V105" s="46" t="e">
        <f t="shared" si="51"/>
        <v>#N/A</v>
      </c>
      <c r="W105" s="33" t="e">
        <f t="shared" si="52"/>
        <v>#N/A</v>
      </c>
      <c r="X105" s="40" t="str">
        <f t="shared" si="57"/>
        <v/>
      </c>
      <c r="Y105" s="40" t="str">
        <f t="shared" si="58"/>
        <v/>
      </c>
      <c r="Z105" s="47" t="str">
        <f t="shared" si="59"/>
        <v/>
      </c>
      <c r="AA105" s="47" t="e">
        <f t="shared" si="70"/>
        <v>#N/A</v>
      </c>
      <c r="AB105" s="7" t="e">
        <f t="shared" si="60"/>
        <v>#N/A</v>
      </c>
      <c r="AC105" s="48" t="str">
        <f t="shared" si="69"/>
        <v/>
      </c>
      <c r="AD105" s="49" t="e">
        <f t="shared" si="61"/>
        <v>#N/A</v>
      </c>
      <c r="AE105" s="9" t="e">
        <f t="shared" si="62"/>
        <v>#N/A</v>
      </c>
      <c r="AF105" s="8" t="e">
        <f t="shared" si="63"/>
        <v>#VALUE!</v>
      </c>
      <c r="AG105" s="8" t="e">
        <f t="shared" si="64"/>
        <v>#VALUE!</v>
      </c>
      <c r="AH105" s="50" t="str">
        <f t="shared" si="65"/>
        <v>TBD</v>
      </c>
      <c r="AI105" s="35" t="e">
        <f t="shared" si="66"/>
        <v>#VALUE!</v>
      </c>
      <c r="AJ105" s="35" t="e">
        <f t="shared" si="67"/>
        <v>#VALUE!</v>
      </c>
      <c r="AK105" s="50" t="str">
        <f t="shared" si="68"/>
        <v>TBD</v>
      </c>
    </row>
    <row r="106" spans="1:37" ht="20.100000000000001" customHeight="1" x14ac:dyDescent="0.2">
      <c r="A106" s="83">
        <f t="shared" si="41"/>
        <v>95</v>
      </c>
      <c r="B106" s="22"/>
      <c r="C106" s="24"/>
      <c r="D106" s="23"/>
      <c r="E106" s="23"/>
      <c r="F106" s="23"/>
      <c r="G106" s="51" t="str">
        <f t="shared" si="53"/>
        <v/>
      </c>
      <c r="H106" s="23"/>
      <c r="I106" s="23" t="s">
        <v>15</v>
      </c>
      <c r="J106" s="51" t="str">
        <f t="shared" si="54"/>
        <v/>
      </c>
      <c r="K106" s="52" t="str">
        <f t="shared" si="55"/>
        <v/>
      </c>
      <c r="L106" s="53" t="str">
        <f t="shared" si="42"/>
        <v/>
      </c>
      <c r="M106" s="46" t="str">
        <f t="shared" si="43"/>
        <v>TBD</v>
      </c>
      <c r="N106" s="46" t="e">
        <f t="shared" si="44"/>
        <v>#VALUE!</v>
      </c>
      <c r="O106" s="46" t="e">
        <f t="shared" si="45"/>
        <v>#VALUE!</v>
      </c>
      <c r="P106" s="46" t="e">
        <f t="shared" si="46"/>
        <v>#VALUE!</v>
      </c>
      <c r="Q106" s="46" t="e">
        <f t="shared" si="47"/>
        <v>#VALUE!</v>
      </c>
      <c r="R106" s="46" t="e">
        <f t="shared" si="48"/>
        <v>#VALUE!</v>
      </c>
      <c r="S106" s="46">
        <f t="shared" si="49"/>
        <v>0</v>
      </c>
      <c r="T106" s="46">
        <f t="shared" si="50"/>
        <v>0</v>
      </c>
      <c r="U106" s="46" t="str">
        <f t="shared" si="56"/>
        <v/>
      </c>
      <c r="V106" s="46" t="e">
        <f t="shared" si="51"/>
        <v>#N/A</v>
      </c>
      <c r="W106" s="33" t="e">
        <f t="shared" si="52"/>
        <v>#N/A</v>
      </c>
      <c r="X106" s="40" t="str">
        <f t="shared" si="57"/>
        <v/>
      </c>
      <c r="Y106" s="40" t="str">
        <f t="shared" si="58"/>
        <v/>
      </c>
      <c r="Z106" s="47" t="str">
        <f t="shared" si="59"/>
        <v/>
      </c>
      <c r="AA106" s="47" t="e">
        <f t="shared" si="70"/>
        <v>#N/A</v>
      </c>
      <c r="AB106" s="7" t="e">
        <f t="shared" si="60"/>
        <v>#N/A</v>
      </c>
      <c r="AC106" s="48" t="str">
        <f t="shared" si="69"/>
        <v/>
      </c>
      <c r="AD106" s="49" t="e">
        <f t="shared" si="61"/>
        <v>#N/A</v>
      </c>
      <c r="AE106" s="9" t="e">
        <f t="shared" si="62"/>
        <v>#N/A</v>
      </c>
      <c r="AF106" s="8" t="e">
        <f t="shared" si="63"/>
        <v>#VALUE!</v>
      </c>
      <c r="AG106" s="8" t="e">
        <f t="shared" si="64"/>
        <v>#VALUE!</v>
      </c>
      <c r="AH106" s="50" t="str">
        <f t="shared" si="65"/>
        <v>TBD</v>
      </c>
      <c r="AI106" s="35" t="e">
        <f t="shared" si="66"/>
        <v>#VALUE!</v>
      </c>
      <c r="AJ106" s="35" t="e">
        <f t="shared" si="67"/>
        <v>#VALUE!</v>
      </c>
      <c r="AK106" s="50" t="str">
        <f t="shared" si="68"/>
        <v>TBD</v>
      </c>
    </row>
    <row r="107" spans="1:37" ht="20.100000000000001" customHeight="1" x14ac:dyDescent="0.2">
      <c r="A107" s="83">
        <f>A106+1</f>
        <v>96</v>
      </c>
      <c r="B107" s="22"/>
      <c r="C107" s="24"/>
      <c r="D107" s="23"/>
      <c r="E107" s="23"/>
      <c r="F107" s="23"/>
      <c r="G107" s="51" t="str">
        <f t="shared" si="53"/>
        <v/>
      </c>
      <c r="H107" s="23"/>
      <c r="I107" s="23" t="s">
        <v>15</v>
      </c>
      <c r="J107" s="51" t="str">
        <f t="shared" si="54"/>
        <v/>
      </c>
      <c r="K107" s="52" t="str">
        <f t="shared" si="55"/>
        <v/>
      </c>
      <c r="L107" s="53" t="str">
        <f t="shared" si="42"/>
        <v/>
      </c>
      <c r="M107" s="46" t="str">
        <f t="shared" si="43"/>
        <v>TBD</v>
      </c>
      <c r="N107" s="46" t="e">
        <f t="shared" si="44"/>
        <v>#VALUE!</v>
      </c>
      <c r="O107" s="46" t="e">
        <f t="shared" si="45"/>
        <v>#VALUE!</v>
      </c>
      <c r="P107" s="46" t="e">
        <f t="shared" si="46"/>
        <v>#VALUE!</v>
      </c>
      <c r="Q107" s="46" t="e">
        <f t="shared" si="47"/>
        <v>#VALUE!</v>
      </c>
      <c r="R107" s="46" t="e">
        <f t="shared" si="48"/>
        <v>#VALUE!</v>
      </c>
      <c r="S107" s="46">
        <f t="shared" si="49"/>
        <v>0</v>
      </c>
      <c r="T107" s="46">
        <f t="shared" si="50"/>
        <v>0</v>
      </c>
      <c r="U107" s="46" t="str">
        <f t="shared" si="56"/>
        <v/>
      </c>
      <c r="V107" s="46" t="e">
        <f t="shared" si="51"/>
        <v>#N/A</v>
      </c>
      <c r="W107" s="33" t="e">
        <f t="shared" si="52"/>
        <v>#N/A</v>
      </c>
      <c r="X107" s="40" t="str">
        <f t="shared" si="57"/>
        <v/>
      </c>
      <c r="Y107" s="40" t="str">
        <f t="shared" si="58"/>
        <v/>
      </c>
      <c r="Z107" s="47" t="str">
        <f t="shared" si="59"/>
        <v/>
      </c>
      <c r="AA107" s="47" t="e">
        <f t="shared" si="70"/>
        <v>#N/A</v>
      </c>
      <c r="AB107" s="7" t="e">
        <f t="shared" si="60"/>
        <v>#N/A</v>
      </c>
      <c r="AC107" s="48" t="str">
        <f t="shared" si="69"/>
        <v/>
      </c>
      <c r="AD107" s="49" t="e">
        <f t="shared" si="61"/>
        <v>#N/A</v>
      </c>
      <c r="AE107" s="9" t="e">
        <f t="shared" si="62"/>
        <v>#N/A</v>
      </c>
      <c r="AF107" s="8" t="e">
        <f t="shared" si="63"/>
        <v>#VALUE!</v>
      </c>
      <c r="AG107" s="8" t="e">
        <f t="shared" si="64"/>
        <v>#VALUE!</v>
      </c>
      <c r="AH107" s="50" t="str">
        <f t="shared" si="65"/>
        <v>TBD</v>
      </c>
      <c r="AI107" s="35" t="e">
        <f t="shared" si="66"/>
        <v>#VALUE!</v>
      </c>
      <c r="AJ107" s="35" t="e">
        <f t="shared" si="67"/>
        <v>#VALUE!</v>
      </c>
      <c r="AK107" s="50" t="str">
        <f t="shared" si="68"/>
        <v>TBD</v>
      </c>
    </row>
    <row r="108" spans="1:37" ht="20.100000000000001" customHeight="1" x14ac:dyDescent="0.2">
      <c r="A108" s="83">
        <f t="shared" ref="A108:A114" si="71">A107+1</f>
        <v>97</v>
      </c>
      <c r="B108" s="22"/>
      <c r="C108" s="24"/>
      <c r="D108" s="23"/>
      <c r="E108" s="23"/>
      <c r="F108" s="23"/>
      <c r="G108" s="51" t="str">
        <f t="shared" si="53"/>
        <v/>
      </c>
      <c r="H108" s="23"/>
      <c r="I108" s="23" t="s">
        <v>15</v>
      </c>
      <c r="J108" s="51" t="str">
        <f t="shared" si="54"/>
        <v/>
      </c>
      <c r="K108" s="52" t="str">
        <f t="shared" si="55"/>
        <v/>
      </c>
      <c r="L108" s="53" t="str">
        <f t="shared" ref="L108:L115" si="72">IF(G108="","",G108-$C$5)</f>
        <v/>
      </c>
      <c r="M108" s="46" t="str">
        <f t="shared" ref="M108:M115" si="73">$C$5</f>
        <v>TBD</v>
      </c>
      <c r="N108" s="46" t="e">
        <f t="shared" ref="N108:N115" si="74">M108-$H$2</f>
        <v>#VALUE!</v>
      </c>
      <c r="O108" s="46" t="e">
        <f t="shared" ref="O108:O115" si="75">M108+2*$C$6</f>
        <v>#VALUE!</v>
      </c>
      <c r="P108" s="46" t="e">
        <f t="shared" ref="P108:P115" si="76">M108-2*$C$6</f>
        <v>#VALUE!</v>
      </c>
      <c r="Q108" s="46" t="e">
        <f t="shared" ref="Q108:Q115" si="77">M108+3*$C$6</f>
        <v>#VALUE!</v>
      </c>
      <c r="R108" s="46" t="e">
        <f t="shared" ref="R108:R115" si="78">M108-3*$C$6</f>
        <v>#VALUE!</v>
      </c>
      <c r="S108" s="46">
        <f t="shared" ref="S108:S115" si="79">$H$2</f>
        <v>0</v>
      </c>
      <c r="T108" s="46">
        <f t="shared" ref="T108:T115" si="80">$H$3</f>
        <v>0</v>
      </c>
      <c r="U108" s="46" t="str">
        <f t="shared" si="56"/>
        <v/>
      </c>
      <c r="V108" s="46" t="e">
        <f t="shared" ref="V108:V115" si="81">IF(G108="",#N/A,IF(I108="Y",G108,#N/A))</f>
        <v>#N/A</v>
      </c>
      <c r="W108" s="33" t="e">
        <f t="shared" ref="W108:W115" si="82">IF(G108="",#N/A,IF(I108&lt;&gt;"y",G108,#N/A))</f>
        <v>#N/A</v>
      </c>
      <c r="X108" s="40" t="str">
        <f t="shared" si="57"/>
        <v/>
      </c>
      <c r="Y108" s="40" t="str">
        <f t="shared" si="58"/>
        <v/>
      </c>
      <c r="Z108" s="47" t="str">
        <f t="shared" si="59"/>
        <v/>
      </c>
      <c r="AA108" s="47" t="e">
        <f t="shared" si="70"/>
        <v>#N/A</v>
      </c>
      <c r="AB108" s="7" t="e">
        <f t="shared" si="60"/>
        <v>#N/A</v>
      </c>
      <c r="AC108" s="48" t="str">
        <f t="shared" si="69"/>
        <v/>
      </c>
      <c r="AD108" s="49" t="e">
        <f t="shared" si="61"/>
        <v>#N/A</v>
      </c>
      <c r="AE108" s="9" t="e">
        <f t="shared" si="62"/>
        <v>#N/A</v>
      </c>
      <c r="AF108" s="8" t="e">
        <f t="shared" si="63"/>
        <v>#VALUE!</v>
      </c>
      <c r="AG108" s="8" t="e">
        <f t="shared" si="64"/>
        <v>#VALUE!</v>
      </c>
      <c r="AH108" s="50" t="str">
        <f t="shared" si="65"/>
        <v>TBD</v>
      </c>
      <c r="AI108" s="35" t="e">
        <f t="shared" si="66"/>
        <v>#VALUE!</v>
      </c>
      <c r="AJ108" s="35" t="e">
        <f t="shared" si="67"/>
        <v>#VALUE!</v>
      </c>
      <c r="AK108" s="50" t="str">
        <f t="shared" si="68"/>
        <v>TBD</v>
      </c>
    </row>
    <row r="109" spans="1:37" ht="20.100000000000001" customHeight="1" x14ac:dyDescent="0.2">
      <c r="A109" s="83">
        <f t="shared" si="71"/>
        <v>98</v>
      </c>
      <c r="B109" s="22"/>
      <c r="C109" s="24"/>
      <c r="D109" s="23"/>
      <c r="E109" s="23"/>
      <c r="F109" s="23"/>
      <c r="G109" s="51" t="str">
        <f t="shared" si="53"/>
        <v/>
      </c>
      <c r="H109" s="23"/>
      <c r="I109" s="23" t="s">
        <v>15</v>
      </c>
      <c r="J109" s="51" t="str">
        <f t="shared" si="54"/>
        <v/>
      </c>
      <c r="K109" s="52" t="str">
        <f t="shared" si="55"/>
        <v/>
      </c>
      <c r="L109" s="53" t="str">
        <f t="shared" si="72"/>
        <v/>
      </c>
      <c r="M109" s="46" t="str">
        <f t="shared" si="73"/>
        <v>TBD</v>
      </c>
      <c r="N109" s="46" t="e">
        <f t="shared" si="74"/>
        <v>#VALUE!</v>
      </c>
      <c r="O109" s="46" t="e">
        <f t="shared" si="75"/>
        <v>#VALUE!</v>
      </c>
      <c r="P109" s="46" t="e">
        <f t="shared" si="76"/>
        <v>#VALUE!</v>
      </c>
      <c r="Q109" s="46" t="e">
        <f t="shared" si="77"/>
        <v>#VALUE!</v>
      </c>
      <c r="R109" s="46" t="e">
        <f t="shared" si="78"/>
        <v>#VALUE!</v>
      </c>
      <c r="S109" s="46">
        <f t="shared" si="79"/>
        <v>0</v>
      </c>
      <c r="T109" s="46">
        <f t="shared" si="80"/>
        <v>0</v>
      </c>
      <c r="U109" s="46" t="str">
        <f t="shared" si="56"/>
        <v/>
      </c>
      <c r="V109" s="46" t="e">
        <f t="shared" si="81"/>
        <v>#N/A</v>
      </c>
      <c r="W109" s="33" t="e">
        <f t="shared" si="82"/>
        <v>#N/A</v>
      </c>
      <c r="X109" s="40" t="str">
        <f t="shared" si="57"/>
        <v/>
      </c>
      <c r="Y109" s="40" t="str">
        <f t="shared" si="58"/>
        <v/>
      </c>
      <c r="Z109" s="47" t="str">
        <f t="shared" si="59"/>
        <v/>
      </c>
      <c r="AA109" s="47" t="e">
        <f t="shared" si="70"/>
        <v>#N/A</v>
      </c>
      <c r="AB109" s="7" t="e">
        <f t="shared" si="60"/>
        <v>#N/A</v>
      </c>
      <c r="AC109" s="48" t="str">
        <f t="shared" si="69"/>
        <v/>
      </c>
      <c r="AD109" s="49" t="e">
        <f t="shared" si="61"/>
        <v>#N/A</v>
      </c>
      <c r="AE109" s="9" t="e">
        <f t="shared" si="62"/>
        <v>#N/A</v>
      </c>
      <c r="AF109" s="8" t="e">
        <f t="shared" si="63"/>
        <v>#VALUE!</v>
      </c>
      <c r="AG109" s="8" t="e">
        <f t="shared" si="64"/>
        <v>#VALUE!</v>
      </c>
      <c r="AH109" s="50" t="str">
        <f t="shared" si="65"/>
        <v>TBD</v>
      </c>
      <c r="AI109" s="35" t="e">
        <f t="shared" si="66"/>
        <v>#VALUE!</v>
      </c>
      <c r="AJ109" s="35" t="e">
        <f t="shared" si="67"/>
        <v>#VALUE!</v>
      </c>
      <c r="AK109" s="50" t="str">
        <f t="shared" si="68"/>
        <v>TBD</v>
      </c>
    </row>
    <row r="110" spans="1:37" ht="20.100000000000001" customHeight="1" x14ac:dyDescent="0.2">
      <c r="A110" s="83">
        <f t="shared" si="71"/>
        <v>99</v>
      </c>
      <c r="B110" s="22"/>
      <c r="C110" s="24"/>
      <c r="D110" s="23"/>
      <c r="E110" s="23"/>
      <c r="F110" s="23"/>
      <c r="G110" s="51" t="str">
        <f t="shared" si="53"/>
        <v/>
      </c>
      <c r="H110" s="23"/>
      <c r="I110" s="23" t="s">
        <v>15</v>
      </c>
      <c r="J110" s="51" t="str">
        <f t="shared" si="54"/>
        <v/>
      </c>
      <c r="K110" s="52" t="str">
        <f t="shared" si="55"/>
        <v/>
      </c>
      <c r="L110" s="53" t="str">
        <f t="shared" si="72"/>
        <v/>
      </c>
      <c r="M110" s="46" t="str">
        <f t="shared" si="73"/>
        <v>TBD</v>
      </c>
      <c r="N110" s="46" t="e">
        <f t="shared" si="74"/>
        <v>#VALUE!</v>
      </c>
      <c r="O110" s="46" t="e">
        <f t="shared" si="75"/>
        <v>#VALUE!</v>
      </c>
      <c r="P110" s="46" t="e">
        <f t="shared" si="76"/>
        <v>#VALUE!</v>
      </c>
      <c r="Q110" s="46" t="e">
        <f t="shared" si="77"/>
        <v>#VALUE!</v>
      </c>
      <c r="R110" s="46" t="e">
        <f t="shared" si="78"/>
        <v>#VALUE!</v>
      </c>
      <c r="S110" s="46">
        <f t="shared" si="79"/>
        <v>0</v>
      </c>
      <c r="T110" s="46">
        <f t="shared" si="80"/>
        <v>0</v>
      </c>
      <c r="U110" s="46" t="str">
        <f t="shared" si="56"/>
        <v/>
      </c>
      <c r="V110" s="46" t="e">
        <f t="shared" si="81"/>
        <v>#N/A</v>
      </c>
      <c r="W110" s="33" t="e">
        <f t="shared" si="82"/>
        <v>#N/A</v>
      </c>
      <c r="X110" s="40" t="str">
        <f t="shared" si="57"/>
        <v/>
      </c>
      <c r="Y110" s="40" t="str">
        <f t="shared" si="58"/>
        <v/>
      </c>
      <c r="Z110" s="47" t="str">
        <f t="shared" si="59"/>
        <v/>
      </c>
      <c r="AA110" s="47" t="e">
        <f t="shared" si="70"/>
        <v>#N/A</v>
      </c>
      <c r="AB110" s="7" t="e">
        <f t="shared" si="60"/>
        <v>#N/A</v>
      </c>
      <c r="AC110" s="48" t="str">
        <f t="shared" si="69"/>
        <v/>
      </c>
      <c r="AD110" s="49" t="e">
        <f t="shared" si="61"/>
        <v>#N/A</v>
      </c>
      <c r="AE110" s="9" t="e">
        <f t="shared" si="62"/>
        <v>#N/A</v>
      </c>
      <c r="AF110" s="8" t="e">
        <f t="shared" si="63"/>
        <v>#VALUE!</v>
      </c>
      <c r="AG110" s="8" t="e">
        <f t="shared" si="64"/>
        <v>#VALUE!</v>
      </c>
      <c r="AH110" s="50" t="str">
        <f t="shared" si="65"/>
        <v>TBD</v>
      </c>
      <c r="AI110" s="35" t="e">
        <f t="shared" si="66"/>
        <v>#VALUE!</v>
      </c>
      <c r="AJ110" s="35" t="e">
        <f t="shared" si="67"/>
        <v>#VALUE!</v>
      </c>
      <c r="AK110" s="50" t="str">
        <f t="shared" si="68"/>
        <v>TBD</v>
      </c>
    </row>
    <row r="111" spans="1:37" ht="20.100000000000001" customHeight="1" x14ac:dyDescent="0.2">
      <c r="A111" s="83">
        <f t="shared" si="71"/>
        <v>100</v>
      </c>
      <c r="B111" s="22"/>
      <c r="C111" s="24"/>
      <c r="D111" s="23"/>
      <c r="E111" s="23"/>
      <c r="F111" s="23"/>
      <c r="G111" s="51" t="str">
        <f t="shared" si="53"/>
        <v/>
      </c>
      <c r="H111" s="23"/>
      <c r="I111" s="23" t="s">
        <v>15</v>
      </c>
      <c r="J111" s="51" t="str">
        <f t="shared" si="54"/>
        <v/>
      </c>
      <c r="K111" s="52" t="str">
        <f t="shared" si="55"/>
        <v/>
      </c>
      <c r="L111" s="53" t="str">
        <f t="shared" si="72"/>
        <v/>
      </c>
      <c r="M111" s="46" t="str">
        <f t="shared" si="73"/>
        <v>TBD</v>
      </c>
      <c r="N111" s="46" t="e">
        <f t="shared" si="74"/>
        <v>#VALUE!</v>
      </c>
      <c r="O111" s="46" t="e">
        <f t="shared" si="75"/>
        <v>#VALUE!</v>
      </c>
      <c r="P111" s="46" t="e">
        <f t="shared" si="76"/>
        <v>#VALUE!</v>
      </c>
      <c r="Q111" s="46" t="e">
        <f t="shared" si="77"/>
        <v>#VALUE!</v>
      </c>
      <c r="R111" s="46" t="e">
        <f t="shared" si="78"/>
        <v>#VALUE!</v>
      </c>
      <c r="S111" s="46">
        <f t="shared" si="79"/>
        <v>0</v>
      </c>
      <c r="T111" s="46">
        <f t="shared" si="80"/>
        <v>0</v>
      </c>
      <c r="U111" s="46" t="str">
        <f t="shared" si="56"/>
        <v/>
      </c>
      <c r="V111" s="46" t="e">
        <f t="shared" si="81"/>
        <v>#N/A</v>
      </c>
      <c r="W111" s="33" t="e">
        <f t="shared" si="82"/>
        <v>#N/A</v>
      </c>
      <c r="X111" s="40" t="str">
        <f t="shared" si="57"/>
        <v/>
      </c>
      <c r="Y111" s="40" t="str">
        <f t="shared" si="58"/>
        <v/>
      </c>
      <c r="Z111" s="47" t="str">
        <f t="shared" si="59"/>
        <v/>
      </c>
      <c r="AA111" s="47" t="e">
        <f t="shared" si="70"/>
        <v>#N/A</v>
      </c>
      <c r="AB111" s="7" t="e">
        <f t="shared" si="60"/>
        <v>#N/A</v>
      </c>
      <c r="AC111" s="48" t="str">
        <f t="shared" si="69"/>
        <v/>
      </c>
      <c r="AD111" s="49" t="e">
        <f t="shared" si="61"/>
        <v>#N/A</v>
      </c>
      <c r="AE111" s="9" t="e">
        <f t="shared" si="62"/>
        <v>#N/A</v>
      </c>
      <c r="AF111" s="8" t="e">
        <f t="shared" si="63"/>
        <v>#VALUE!</v>
      </c>
      <c r="AG111" s="8" t="e">
        <f t="shared" si="64"/>
        <v>#VALUE!</v>
      </c>
      <c r="AH111" s="50" t="str">
        <f t="shared" si="65"/>
        <v>TBD</v>
      </c>
      <c r="AI111" s="35" t="e">
        <f t="shared" si="66"/>
        <v>#VALUE!</v>
      </c>
      <c r="AJ111" s="35" t="e">
        <f t="shared" si="67"/>
        <v>#VALUE!</v>
      </c>
      <c r="AK111" s="50" t="str">
        <f t="shared" si="68"/>
        <v>TBD</v>
      </c>
    </row>
    <row r="112" spans="1:37" ht="20.100000000000001" customHeight="1" x14ac:dyDescent="0.2">
      <c r="A112" s="83">
        <f t="shared" si="71"/>
        <v>101</v>
      </c>
      <c r="B112" s="22"/>
      <c r="C112" s="24"/>
      <c r="D112" s="23"/>
      <c r="E112" s="23"/>
      <c r="F112" s="23"/>
      <c r="G112" s="51" t="str">
        <f t="shared" si="53"/>
        <v/>
      </c>
      <c r="H112" s="23"/>
      <c r="I112" s="23" t="s">
        <v>15</v>
      </c>
      <c r="J112" s="51" t="str">
        <f t="shared" si="54"/>
        <v/>
      </c>
      <c r="K112" s="52" t="str">
        <f t="shared" si="55"/>
        <v/>
      </c>
      <c r="L112" s="53" t="str">
        <f t="shared" si="72"/>
        <v/>
      </c>
      <c r="M112" s="46" t="str">
        <f t="shared" si="73"/>
        <v>TBD</v>
      </c>
      <c r="N112" s="46" t="e">
        <f t="shared" si="74"/>
        <v>#VALUE!</v>
      </c>
      <c r="O112" s="46" t="e">
        <f t="shared" si="75"/>
        <v>#VALUE!</v>
      </c>
      <c r="P112" s="46" t="e">
        <f t="shared" si="76"/>
        <v>#VALUE!</v>
      </c>
      <c r="Q112" s="46" t="e">
        <f t="shared" si="77"/>
        <v>#VALUE!</v>
      </c>
      <c r="R112" s="46" t="e">
        <f t="shared" si="78"/>
        <v>#VALUE!</v>
      </c>
      <c r="S112" s="46">
        <f t="shared" si="79"/>
        <v>0</v>
      </c>
      <c r="T112" s="46">
        <f t="shared" si="80"/>
        <v>0</v>
      </c>
      <c r="U112" s="46" t="str">
        <f t="shared" si="56"/>
        <v/>
      </c>
      <c r="V112" s="46" t="e">
        <f t="shared" si="81"/>
        <v>#N/A</v>
      </c>
      <c r="W112" s="33" t="e">
        <f t="shared" si="82"/>
        <v>#N/A</v>
      </c>
      <c r="X112" s="40" t="str">
        <f t="shared" si="57"/>
        <v/>
      </c>
      <c r="Y112" s="40" t="str">
        <f t="shared" si="58"/>
        <v/>
      </c>
      <c r="Z112" s="47" t="str">
        <f t="shared" si="59"/>
        <v/>
      </c>
      <c r="AA112" s="47" t="e">
        <f t="shared" si="70"/>
        <v>#N/A</v>
      </c>
      <c r="AB112" s="7" t="e">
        <f t="shared" si="60"/>
        <v>#N/A</v>
      </c>
      <c r="AC112" s="48" t="str">
        <f t="shared" si="69"/>
        <v/>
      </c>
      <c r="AD112" s="49" t="e">
        <f t="shared" si="61"/>
        <v>#N/A</v>
      </c>
      <c r="AE112" s="9" t="e">
        <f t="shared" si="62"/>
        <v>#N/A</v>
      </c>
      <c r="AF112" s="8" t="e">
        <f t="shared" si="63"/>
        <v>#VALUE!</v>
      </c>
      <c r="AG112" s="8" t="e">
        <f t="shared" si="64"/>
        <v>#VALUE!</v>
      </c>
      <c r="AH112" s="50" t="str">
        <f t="shared" si="65"/>
        <v>TBD</v>
      </c>
      <c r="AI112" s="35" t="e">
        <f t="shared" si="66"/>
        <v>#VALUE!</v>
      </c>
      <c r="AJ112" s="35" t="e">
        <f t="shared" si="67"/>
        <v>#VALUE!</v>
      </c>
      <c r="AK112" s="50" t="str">
        <f t="shared" si="68"/>
        <v>TBD</v>
      </c>
    </row>
    <row r="113" spans="1:37" ht="20.100000000000001" customHeight="1" x14ac:dyDescent="0.2">
      <c r="A113" s="83">
        <f t="shared" si="71"/>
        <v>102</v>
      </c>
      <c r="B113" s="22"/>
      <c r="C113" s="24"/>
      <c r="D113" s="23"/>
      <c r="E113" s="23"/>
      <c r="F113" s="23"/>
      <c r="G113" s="51" t="str">
        <f t="shared" si="53"/>
        <v/>
      </c>
      <c r="H113" s="23"/>
      <c r="I113" s="23" t="s">
        <v>15</v>
      </c>
      <c r="J113" s="51" t="str">
        <f t="shared" si="54"/>
        <v/>
      </c>
      <c r="K113" s="52" t="str">
        <f t="shared" si="55"/>
        <v/>
      </c>
      <c r="L113" s="53" t="str">
        <f t="shared" si="72"/>
        <v/>
      </c>
      <c r="M113" s="46" t="str">
        <f t="shared" si="73"/>
        <v>TBD</v>
      </c>
      <c r="N113" s="46" t="e">
        <f t="shared" si="74"/>
        <v>#VALUE!</v>
      </c>
      <c r="O113" s="46" t="e">
        <f t="shared" si="75"/>
        <v>#VALUE!</v>
      </c>
      <c r="P113" s="46" t="e">
        <f t="shared" si="76"/>
        <v>#VALUE!</v>
      </c>
      <c r="Q113" s="46" t="e">
        <f t="shared" si="77"/>
        <v>#VALUE!</v>
      </c>
      <c r="R113" s="46" t="e">
        <f t="shared" si="78"/>
        <v>#VALUE!</v>
      </c>
      <c r="S113" s="46">
        <f t="shared" si="79"/>
        <v>0</v>
      </c>
      <c r="T113" s="46">
        <f t="shared" si="80"/>
        <v>0</v>
      </c>
      <c r="U113" s="46" t="str">
        <f t="shared" si="56"/>
        <v/>
      </c>
      <c r="V113" s="46" t="e">
        <f t="shared" si="81"/>
        <v>#N/A</v>
      </c>
      <c r="W113" s="33" t="e">
        <f t="shared" si="82"/>
        <v>#N/A</v>
      </c>
      <c r="X113" s="40" t="str">
        <f t="shared" si="57"/>
        <v/>
      </c>
      <c r="Y113" s="40" t="str">
        <f t="shared" si="58"/>
        <v/>
      </c>
      <c r="Z113" s="47" t="str">
        <f t="shared" si="59"/>
        <v/>
      </c>
      <c r="AA113" s="47" t="e">
        <f t="shared" si="70"/>
        <v>#N/A</v>
      </c>
      <c r="AB113" s="7" t="e">
        <f t="shared" si="60"/>
        <v>#N/A</v>
      </c>
      <c r="AC113" s="48" t="str">
        <f t="shared" si="69"/>
        <v/>
      </c>
      <c r="AD113" s="49" t="e">
        <f t="shared" si="61"/>
        <v>#N/A</v>
      </c>
      <c r="AE113" s="9" t="e">
        <f t="shared" si="62"/>
        <v>#N/A</v>
      </c>
      <c r="AF113" s="8" t="e">
        <f t="shared" si="63"/>
        <v>#VALUE!</v>
      </c>
      <c r="AG113" s="8" t="e">
        <f t="shared" si="64"/>
        <v>#VALUE!</v>
      </c>
      <c r="AH113" s="50" t="str">
        <f t="shared" si="65"/>
        <v>TBD</v>
      </c>
      <c r="AI113" s="35" t="e">
        <f t="shared" si="66"/>
        <v>#VALUE!</v>
      </c>
      <c r="AJ113" s="35" t="e">
        <f t="shared" si="67"/>
        <v>#VALUE!</v>
      </c>
      <c r="AK113" s="50" t="str">
        <f t="shared" si="68"/>
        <v>TBD</v>
      </c>
    </row>
    <row r="114" spans="1:37" ht="20.100000000000001" customHeight="1" x14ac:dyDescent="0.2">
      <c r="A114" s="83">
        <f t="shared" si="71"/>
        <v>103</v>
      </c>
      <c r="B114" s="22"/>
      <c r="C114" s="24"/>
      <c r="D114" s="23"/>
      <c r="E114" s="23"/>
      <c r="F114" s="23"/>
      <c r="G114" s="51" t="str">
        <f t="shared" si="53"/>
        <v/>
      </c>
      <c r="H114" s="23"/>
      <c r="I114" s="23" t="s">
        <v>15</v>
      </c>
      <c r="J114" s="51" t="str">
        <f t="shared" si="54"/>
        <v/>
      </c>
      <c r="K114" s="52" t="str">
        <f t="shared" si="55"/>
        <v/>
      </c>
      <c r="L114" s="53" t="str">
        <f t="shared" si="72"/>
        <v/>
      </c>
      <c r="M114" s="46" t="str">
        <f t="shared" si="73"/>
        <v>TBD</v>
      </c>
      <c r="N114" s="46" t="e">
        <f t="shared" si="74"/>
        <v>#VALUE!</v>
      </c>
      <c r="O114" s="46" t="e">
        <f t="shared" si="75"/>
        <v>#VALUE!</v>
      </c>
      <c r="P114" s="46" t="e">
        <f t="shared" si="76"/>
        <v>#VALUE!</v>
      </c>
      <c r="Q114" s="46" t="e">
        <f t="shared" si="77"/>
        <v>#VALUE!</v>
      </c>
      <c r="R114" s="46" t="e">
        <f t="shared" si="78"/>
        <v>#VALUE!</v>
      </c>
      <c r="S114" s="46">
        <f t="shared" si="79"/>
        <v>0</v>
      </c>
      <c r="T114" s="46">
        <f t="shared" si="80"/>
        <v>0</v>
      </c>
      <c r="U114" s="46" t="str">
        <f t="shared" si="56"/>
        <v/>
      </c>
      <c r="V114" s="46" t="e">
        <f t="shared" si="81"/>
        <v>#N/A</v>
      </c>
      <c r="W114" s="33" t="e">
        <f t="shared" si="82"/>
        <v>#N/A</v>
      </c>
      <c r="X114" s="40" t="str">
        <f t="shared" si="57"/>
        <v/>
      </c>
      <c r="Y114" s="40" t="str">
        <f t="shared" si="58"/>
        <v/>
      </c>
      <c r="Z114" s="47" t="str">
        <f t="shared" si="59"/>
        <v/>
      </c>
      <c r="AA114" s="47" t="e">
        <f t="shared" si="70"/>
        <v>#N/A</v>
      </c>
      <c r="AB114" s="7" t="e">
        <f t="shared" si="60"/>
        <v>#N/A</v>
      </c>
      <c r="AC114" s="48" t="str">
        <f t="shared" si="69"/>
        <v/>
      </c>
      <c r="AD114" s="49" t="e">
        <f t="shared" si="61"/>
        <v>#N/A</v>
      </c>
      <c r="AE114" s="9" t="e">
        <f t="shared" si="62"/>
        <v>#N/A</v>
      </c>
      <c r="AF114" s="8" t="e">
        <f t="shared" si="63"/>
        <v>#VALUE!</v>
      </c>
      <c r="AG114" s="8" t="e">
        <f t="shared" si="64"/>
        <v>#VALUE!</v>
      </c>
      <c r="AH114" s="50" t="str">
        <f t="shared" si="65"/>
        <v>TBD</v>
      </c>
      <c r="AI114" s="35" t="e">
        <f t="shared" si="66"/>
        <v>#VALUE!</v>
      </c>
      <c r="AJ114" s="35" t="e">
        <f t="shared" si="67"/>
        <v>#VALUE!</v>
      </c>
      <c r="AK114" s="50" t="str">
        <f t="shared" si="68"/>
        <v>TBD</v>
      </c>
    </row>
    <row r="115" spans="1:37" ht="20.100000000000001" customHeight="1" thickBot="1" x14ac:dyDescent="0.25">
      <c r="A115" s="84">
        <f>A114+1</f>
        <v>104</v>
      </c>
      <c r="B115" s="25"/>
      <c r="C115" s="26"/>
      <c r="D115" s="27"/>
      <c r="E115" s="27"/>
      <c r="F115" s="27"/>
      <c r="G115" s="54" t="str">
        <f t="shared" si="53"/>
        <v/>
      </c>
      <c r="H115" s="27"/>
      <c r="I115" s="27" t="s">
        <v>15</v>
      </c>
      <c r="J115" s="54" t="str">
        <f t="shared" si="54"/>
        <v/>
      </c>
      <c r="K115" s="55" t="str">
        <f t="shared" si="55"/>
        <v/>
      </c>
      <c r="L115" s="56" t="str">
        <f t="shared" si="72"/>
        <v/>
      </c>
      <c r="M115" s="46" t="str">
        <f t="shared" si="73"/>
        <v>TBD</v>
      </c>
      <c r="N115" s="46" t="e">
        <f t="shared" si="74"/>
        <v>#VALUE!</v>
      </c>
      <c r="O115" s="46" t="e">
        <f t="shared" si="75"/>
        <v>#VALUE!</v>
      </c>
      <c r="P115" s="46" t="e">
        <f t="shared" si="76"/>
        <v>#VALUE!</v>
      </c>
      <c r="Q115" s="46" t="e">
        <f t="shared" si="77"/>
        <v>#VALUE!</v>
      </c>
      <c r="R115" s="46" t="e">
        <f t="shared" si="78"/>
        <v>#VALUE!</v>
      </c>
      <c r="S115" s="46">
        <f t="shared" si="79"/>
        <v>0</v>
      </c>
      <c r="T115" s="46">
        <f t="shared" si="80"/>
        <v>0</v>
      </c>
      <c r="U115" s="46" t="str">
        <f t="shared" si="56"/>
        <v/>
      </c>
      <c r="V115" s="46" t="e">
        <f t="shared" si="81"/>
        <v>#N/A</v>
      </c>
      <c r="W115" s="33" t="e">
        <f t="shared" si="82"/>
        <v>#N/A</v>
      </c>
      <c r="X115" s="40" t="str">
        <f t="shared" si="57"/>
        <v/>
      </c>
      <c r="Y115" s="40" t="str">
        <f t="shared" si="58"/>
        <v/>
      </c>
      <c r="Z115" s="47" t="str">
        <f t="shared" si="59"/>
        <v/>
      </c>
      <c r="AA115" s="47" t="e">
        <f t="shared" si="70"/>
        <v>#N/A</v>
      </c>
      <c r="AB115" s="7" t="e">
        <f t="shared" si="60"/>
        <v>#N/A</v>
      </c>
      <c r="AC115" s="48" t="str">
        <f t="shared" si="69"/>
        <v/>
      </c>
      <c r="AD115" s="49" t="e">
        <f t="shared" si="61"/>
        <v>#N/A</v>
      </c>
      <c r="AE115" s="9" t="e">
        <f t="shared" si="62"/>
        <v>#N/A</v>
      </c>
      <c r="AF115" s="8" t="e">
        <f t="shared" si="63"/>
        <v>#VALUE!</v>
      </c>
      <c r="AG115" s="8" t="e">
        <f t="shared" si="64"/>
        <v>#VALUE!</v>
      </c>
      <c r="AH115" s="50" t="str">
        <f t="shared" si="65"/>
        <v>TBD</v>
      </c>
      <c r="AI115" s="35" t="e">
        <f t="shared" si="66"/>
        <v>#VALUE!</v>
      </c>
      <c r="AJ115" s="35" t="e">
        <f t="shared" si="67"/>
        <v>#VALUE!</v>
      </c>
      <c r="AK115" s="50" t="str">
        <f t="shared" si="68"/>
        <v>TBD</v>
      </c>
    </row>
    <row r="116" spans="1:37" ht="13.5" thickTop="1" x14ac:dyDescent="0.2">
      <c r="G116" s="4"/>
    </row>
    <row r="117" spans="1:37" x14ac:dyDescent="0.2">
      <c r="G117" s="4"/>
    </row>
    <row r="118" spans="1:37" x14ac:dyDescent="0.2">
      <c r="G118" s="4"/>
    </row>
    <row r="119" spans="1:37" x14ac:dyDescent="0.2">
      <c r="G119" s="4"/>
    </row>
    <row r="120" spans="1:37" x14ac:dyDescent="0.2">
      <c r="G120" s="4"/>
    </row>
    <row r="121" spans="1:37" x14ac:dyDescent="0.2">
      <c r="G121" s="4"/>
    </row>
    <row r="122" spans="1:37" x14ac:dyDescent="0.2">
      <c r="G122" s="4"/>
    </row>
    <row r="123" spans="1:37" x14ac:dyDescent="0.2">
      <c r="G123" s="4"/>
    </row>
    <row r="124" spans="1:37" x14ac:dyDescent="0.2">
      <c r="G124" s="4"/>
    </row>
    <row r="125" spans="1:37" x14ac:dyDescent="0.2">
      <c r="G125" s="4"/>
    </row>
    <row r="126" spans="1:37" x14ac:dyDescent="0.2">
      <c r="G126" s="4"/>
    </row>
    <row r="127" spans="1:37" x14ac:dyDescent="0.2">
      <c r="G127" s="4"/>
    </row>
    <row r="128" spans="1:37" x14ac:dyDescent="0.2">
      <c r="G128" s="4"/>
    </row>
    <row r="129" spans="7:7" x14ac:dyDescent="0.2">
      <c r="G129" s="4"/>
    </row>
    <row r="130" spans="7:7" x14ac:dyDescent="0.2">
      <c r="G130" s="4"/>
    </row>
    <row r="131" spans="7:7" x14ac:dyDescent="0.2">
      <c r="G131" s="4"/>
    </row>
    <row r="132" spans="7:7" x14ac:dyDescent="0.2">
      <c r="G132" s="4"/>
    </row>
    <row r="133" spans="7:7" x14ac:dyDescent="0.2">
      <c r="G133" s="4"/>
    </row>
    <row r="134" spans="7:7" x14ac:dyDescent="0.2">
      <c r="G134" s="4"/>
    </row>
    <row r="135" spans="7:7" x14ac:dyDescent="0.2">
      <c r="G135" s="4"/>
    </row>
    <row r="136" spans="7:7" x14ac:dyDescent="0.2">
      <c r="G136" s="4"/>
    </row>
    <row r="137" spans="7:7" x14ac:dyDescent="0.2">
      <c r="G137" s="4"/>
    </row>
    <row r="138" spans="7:7" x14ac:dyDescent="0.2">
      <c r="G138" s="4"/>
    </row>
    <row r="139" spans="7:7" x14ac:dyDescent="0.2">
      <c r="G139" s="4"/>
    </row>
    <row r="140" spans="7:7" x14ac:dyDescent="0.2">
      <c r="G140" s="4"/>
    </row>
    <row r="141" spans="7:7" x14ac:dyDescent="0.2">
      <c r="G141" s="4"/>
    </row>
    <row r="142" spans="7:7" x14ac:dyDescent="0.2">
      <c r="G142" s="4"/>
    </row>
    <row r="143" spans="7:7" x14ac:dyDescent="0.2">
      <c r="G143" s="4"/>
    </row>
    <row r="144" spans="7:7" x14ac:dyDescent="0.2">
      <c r="G144" s="4"/>
    </row>
    <row r="145" spans="7:7" x14ac:dyDescent="0.2">
      <c r="G145" s="4"/>
    </row>
    <row r="146" spans="7:7" x14ac:dyDescent="0.2">
      <c r="G146" s="4"/>
    </row>
    <row r="147" spans="7:7" x14ac:dyDescent="0.2">
      <c r="G147" s="4"/>
    </row>
    <row r="148" spans="7:7" x14ac:dyDescent="0.2">
      <c r="G148" s="4"/>
    </row>
    <row r="149" spans="7:7" x14ac:dyDescent="0.2">
      <c r="G149" s="4"/>
    </row>
    <row r="150" spans="7:7" x14ac:dyDescent="0.2">
      <c r="G150" s="4"/>
    </row>
    <row r="151" spans="7:7" x14ac:dyDescent="0.2">
      <c r="G151" s="4"/>
    </row>
    <row r="152" spans="7:7" x14ac:dyDescent="0.2">
      <c r="G152" s="4"/>
    </row>
    <row r="153" spans="7:7" x14ac:dyDescent="0.2">
      <c r="G153" s="4"/>
    </row>
    <row r="154" spans="7:7" x14ac:dyDescent="0.2">
      <c r="G154" s="4"/>
    </row>
    <row r="155" spans="7:7" x14ac:dyDescent="0.2">
      <c r="G155" s="4"/>
    </row>
    <row r="156" spans="7:7" x14ac:dyDescent="0.2">
      <c r="G156" s="4"/>
    </row>
    <row r="157" spans="7:7" x14ac:dyDescent="0.2">
      <c r="G157" s="4"/>
    </row>
    <row r="158" spans="7:7" x14ac:dyDescent="0.2">
      <c r="G158" s="4"/>
    </row>
  </sheetData>
  <sheetProtection password="FFED" sheet="1" objects="1" scenarios="1" formatCells="0"/>
  <mergeCells count="19">
    <mergeCell ref="U10:U11"/>
    <mergeCell ref="V10:V11"/>
    <mergeCell ref="W10:W11"/>
    <mergeCell ref="M10:M11"/>
    <mergeCell ref="N10:N11"/>
    <mergeCell ref="O10:P10"/>
    <mergeCell ref="Q10:R10"/>
    <mergeCell ref="AF10:AG10"/>
    <mergeCell ref="AH10:AI10"/>
    <mergeCell ref="AJ10:AK10"/>
    <mergeCell ref="AL10:AM10"/>
    <mergeCell ref="Z9:Z10"/>
    <mergeCell ref="AC9:AC10"/>
    <mergeCell ref="J2:L2"/>
    <mergeCell ref="C3:D3"/>
    <mergeCell ref="C2:D2"/>
    <mergeCell ref="C1:D1"/>
    <mergeCell ref="H6:K6"/>
    <mergeCell ref="H5:K5"/>
  </mergeCells>
  <conditionalFormatting sqref="L12:L115">
    <cfRule type="containsBlanks" dxfId="4" priority="6" stopIfTrue="1">
      <formula>LEN(TRIM(L12))=0</formula>
    </cfRule>
    <cfRule type="cellIs" dxfId="3" priority="7" stopIfTrue="1" operator="notBetween">
      <formula>-3*$C$6</formula>
      <formula>3*$C$6</formula>
    </cfRule>
    <cfRule type="cellIs" dxfId="2" priority="8" stopIfTrue="1" operator="notBetween">
      <formula>2*$C$6</formula>
      <formula>-2*$C$6</formula>
    </cfRule>
  </conditionalFormatting>
  <conditionalFormatting sqref="J12:J115">
    <cfRule type="cellIs" dxfId="1" priority="2" operator="greaterThan">
      <formula>"c8*3"</formula>
    </cfRule>
  </conditionalFormatting>
  <conditionalFormatting sqref="K12:K115">
    <cfRule type="cellIs" dxfId="0" priority="1" operator="greaterThan">
      <formula>3*$C$8</formula>
    </cfRule>
  </conditionalFormatting>
  <dataValidations count="1">
    <dataValidation type="list" allowBlank="1" showInputMessage="1" showErrorMessage="1" prompt="Data is automatically included with a Yes default.  You must select N to NOT include it." sqref="I12:I115">
      <formula1>$X$4:$X$5</formula1>
    </dataValidation>
  </dataValidations>
  <pageMargins left="0.7" right="0.7" top="0.75" bottom="0.75" header="0.3" footer="0.3"/>
  <pageSetup scale="76" fitToHeight="0" orientation="landscape" horizontalDpi="1200" verticalDpi="1200" r:id="rId1"/>
  <headerFooter>
    <oddHeader>&amp;F</oddHeader>
    <oddFooter>&amp;L&amp;A&amp;CPage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3</vt:i4>
      </vt:variant>
      <vt:variant>
        <vt:lpstr>Named Ranges</vt:lpstr>
      </vt:variant>
      <vt:variant>
        <vt:i4>3</vt:i4>
      </vt:variant>
    </vt:vector>
  </HeadingPairs>
  <TitlesOfParts>
    <vt:vector size="8" baseType="lpstr">
      <vt:lpstr>Instructions</vt:lpstr>
      <vt:lpstr>Vol Data</vt:lpstr>
      <vt:lpstr>Vol Control Chart</vt:lpstr>
      <vt:lpstr>Vol s(p) Chart</vt:lpstr>
      <vt:lpstr>Vol R-bar Chart</vt:lpstr>
      <vt:lpstr>Instructions!Print_Area</vt:lpstr>
      <vt:lpstr>'Vol Data'!Print_Area</vt:lpstr>
      <vt:lpstr>'Vol Data'!Print_Titles</vt:lpstr>
    </vt:vector>
  </TitlesOfParts>
  <Company>NIST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dc:creator>
  <cp:lastModifiedBy>Anon</cp:lastModifiedBy>
  <cp:lastPrinted>2013-01-16T16:55:09Z</cp:lastPrinted>
  <dcterms:created xsi:type="dcterms:W3CDTF">2012-02-07T21:17:22Z</dcterms:created>
  <dcterms:modified xsi:type="dcterms:W3CDTF">2013-05-21T14:26:33Z</dcterms:modified>
</cp:coreProperties>
</file>